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O31" i="1" l="1"/>
  <c r="N31" i="1" s="1"/>
  <c r="S19" i="6"/>
  <c r="Q19" i="6"/>
  <c r="N19" i="6"/>
  <c r="K19" i="6"/>
  <c r="H19" i="6"/>
  <c r="S18" i="6"/>
  <c r="Q18" i="6"/>
  <c r="N18" i="6"/>
  <c r="K18" i="6"/>
  <c r="H18" i="6"/>
  <c r="S17" i="6"/>
  <c r="Q17" i="6"/>
  <c r="N17" i="6"/>
  <c r="K17" i="6"/>
  <c r="H17" i="6"/>
  <c r="S16" i="6"/>
  <c r="Q16" i="6"/>
  <c r="N16" i="6"/>
  <c r="K16" i="6"/>
  <c r="H16" i="6"/>
  <c r="S15" i="6"/>
  <c r="Q15" i="6"/>
  <c r="N15" i="6"/>
  <c r="K15" i="6"/>
  <c r="H15" i="6"/>
  <c r="S14" i="6"/>
  <c r="R14" i="6"/>
  <c r="T14" i="6" s="1"/>
  <c r="Q14" i="6"/>
  <c r="N14" i="6"/>
  <c r="K14" i="6"/>
  <c r="H14" i="6"/>
  <c r="S13" i="6"/>
  <c r="T13" i="6" s="1"/>
  <c r="Q13" i="6"/>
  <c r="N13" i="6"/>
  <c r="K13" i="6"/>
  <c r="H13" i="6"/>
  <c r="R12" i="6"/>
  <c r="T12" i="6" s="1"/>
  <c r="S11" i="6"/>
  <c r="R11" i="6"/>
  <c r="R20" i="6" s="1"/>
  <c r="Q11" i="6"/>
  <c r="N11" i="6"/>
  <c r="K11" i="6"/>
  <c r="H11" i="6"/>
  <c r="R10" i="6"/>
  <c r="T10" i="6" s="1"/>
  <c r="S9" i="6"/>
  <c r="Q9" i="6"/>
  <c r="N9" i="6"/>
  <c r="K9" i="6"/>
  <c r="H9" i="6"/>
  <c r="S8" i="6"/>
  <c r="Q8" i="6"/>
  <c r="N8" i="6"/>
  <c r="K8" i="6"/>
  <c r="H8" i="6"/>
  <c r="S7" i="6"/>
  <c r="Q7" i="6"/>
  <c r="N7" i="6"/>
  <c r="K7" i="6"/>
  <c r="H7" i="6"/>
  <c r="S5" i="6"/>
  <c r="T5" i="6" s="1"/>
  <c r="Q5" i="6"/>
  <c r="N5" i="6"/>
  <c r="K5" i="6"/>
  <c r="H5" i="6"/>
  <c r="S4" i="6"/>
  <c r="T4" i="6" s="1"/>
  <c r="Q4" i="6"/>
  <c r="N4" i="6"/>
  <c r="K4" i="6"/>
  <c r="H4" i="6"/>
  <c r="S41" i="6"/>
  <c r="S47" i="6" s="1"/>
  <c r="R41" i="6"/>
  <c r="R47" i="6" s="1"/>
  <c r="P41" i="6"/>
  <c r="P47" i="6" s="1"/>
  <c r="O41" i="6"/>
  <c r="O47" i="6" s="1"/>
  <c r="M41" i="6"/>
  <c r="M47" i="6" s="1"/>
  <c r="L41" i="6"/>
  <c r="L47" i="6" s="1"/>
  <c r="J41" i="6"/>
  <c r="J47" i="6" s="1"/>
  <c r="I41" i="6"/>
  <c r="I47" i="6" s="1"/>
  <c r="G41" i="6"/>
  <c r="G47" i="6" s="1"/>
  <c r="F41" i="6"/>
  <c r="F47" i="6" s="1"/>
  <c r="E41" i="6"/>
  <c r="E47" i="6" s="1"/>
  <c r="P20" i="6"/>
  <c r="P46" i="6" s="1"/>
  <c r="O20" i="6"/>
  <c r="O46" i="6" s="1"/>
  <c r="M20" i="6"/>
  <c r="M46" i="6" s="1"/>
  <c r="L20" i="6"/>
  <c r="L46" i="6" s="1"/>
  <c r="J20" i="6"/>
  <c r="J46" i="6" s="1"/>
  <c r="I20" i="6"/>
  <c r="I46" i="6" s="1"/>
  <c r="G20" i="6"/>
  <c r="G46" i="6" s="1"/>
  <c r="F20" i="6"/>
  <c r="F46" i="6" s="1"/>
  <c r="E20" i="6"/>
  <c r="E46" i="6" s="1"/>
  <c r="S20" i="6" l="1"/>
  <c r="S46" i="6" s="1"/>
  <c r="N20" i="6"/>
  <c r="N46" i="6" s="1"/>
  <c r="H41" i="6"/>
  <c r="H47" i="6" s="1"/>
  <c r="N41" i="6"/>
  <c r="N47" i="6" s="1"/>
  <c r="T41" i="6"/>
  <c r="T47" i="6" s="1"/>
  <c r="R46" i="6"/>
  <c r="K20" i="6"/>
  <c r="K46" i="6" s="1"/>
  <c r="Q20" i="6"/>
  <c r="Q46" i="6" s="1"/>
  <c r="K41" i="6"/>
  <c r="K47" i="6" s="1"/>
  <c r="Q41" i="6"/>
  <c r="Q47" i="6" s="1"/>
  <c r="H20" i="6"/>
  <c r="H46" i="6" s="1"/>
  <c r="AN37" i="1"/>
  <c r="T20" i="6" l="1"/>
  <c r="T46" i="6" s="1"/>
  <c r="O12" i="5"/>
  <c r="N12" i="5"/>
  <c r="M12" i="5"/>
  <c r="L12" i="5"/>
  <c r="K12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M13" i="5" l="1"/>
  <c r="N13" i="5"/>
  <c r="L13" i="5"/>
  <c r="O13" i="5"/>
  <c r="F14" i="5"/>
  <c r="F15" i="5" s="1"/>
  <c r="H14" i="5"/>
  <c r="H15" i="5" s="1"/>
  <c r="M15" i="5" s="1"/>
  <c r="K15" i="5"/>
  <c r="O15" i="5"/>
  <c r="O14" i="5"/>
  <c r="J14" i="5"/>
  <c r="L14" i="5"/>
  <c r="M14" i="5"/>
  <c r="AF9" i="5"/>
  <c r="O13" i="3"/>
  <c r="I13" i="3"/>
  <c r="N15" i="5" l="1"/>
  <c r="L15" i="5"/>
  <c r="N14" i="5"/>
</calcChain>
</file>

<file path=xl/sharedStrings.xml><?xml version="1.0" encoding="utf-8"?>
<sst xmlns="http://schemas.openxmlformats.org/spreadsheetml/2006/main" count="892" uniqueCount="346">
  <si>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</si>
  <si>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</si>
  <si>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</si>
  <si>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</si>
  <si>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</si>
  <si>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</si>
  <si>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</si>
  <si>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</si>
  <si>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</si>
  <si>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</si>
  <si>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</si>
  <si>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</si>
  <si>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</si>
  <si>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</si>
  <si>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</si>
  <si>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</si>
  <si>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</si>
  <si>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</si>
  <si>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</si>
  <si>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</si>
  <si>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</si>
  <si>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</si>
  <si>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</si>
  <si>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</si>
  <si>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</si>
  <si>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</si>
  <si>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</si>
  <si>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</si>
  <si>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</si>
  <si>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</si>
  <si>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</si>
  <si>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</si>
  <si>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</si>
  <si>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</si>
  <si>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</si>
  <si>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</si>
  <si>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</si>
  <si>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</si>
  <si>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</si>
  <si>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</si>
  <si>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</si>
  <si>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</si>
  <si>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</si>
  <si>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</si>
  <si>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</si>
  <si>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</si>
  <si>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</si>
  <si>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</si>
  <si>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</si>
  <si>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</si>
  <si>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</si>
  <si>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</si>
  <si>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</si>
  <si>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</si>
  <si>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</si>
  <si>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</si>
  <si>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</si>
  <si>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</si>
  <si>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</si>
  <si>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</si>
  <si>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</si>
  <si>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</si>
  <si>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</si>
  <si>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</si>
  <si>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</si>
  <si>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</si>
  <si>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</si>
  <si>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</si>
  <si>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Lyöty</t>
  </si>
  <si>
    <t>Tuotu</t>
  </si>
  <si>
    <t>1/5</t>
  </si>
  <si>
    <t>0/2</t>
  </si>
  <si>
    <t>Cup</t>
  </si>
  <si>
    <t>A-POJAT</t>
  </si>
  <si>
    <t>11.</t>
  </si>
  <si>
    <t>3k</t>
  </si>
  <si>
    <t>2p</t>
  </si>
  <si>
    <t>B-POJAT</t>
  </si>
  <si>
    <t>19.08. 1978  Nurmo</t>
  </si>
  <si>
    <t>12.07. 1980  Alajärvi</t>
  </si>
  <si>
    <t xml:space="preserve">  5-13</t>
  </si>
  <si>
    <t>2/6</t>
  </si>
  <si>
    <t>Ilpo Korhonen</t>
  </si>
  <si>
    <t>SiiPo</t>
  </si>
  <si>
    <t>12.</t>
  </si>
  <si>
    <t>Lippo</t>
  </si>
  <si>
    <t>SoJy</t>
  </si>
  <si>
    <t>ykkössarja</t>
  </si>
  <si>
    <t>KiU</t>
  </si>
  <si>
    <t>13.</t>
  </si>
  <si>
    <t>KiPa</t>
  </si>
  <si>
    <t>JoMa</t>
  </si>
  <si>
    <t>ykköspesis</t>
  </si>
  <si>
    <t>SiiPo = Siilinjärven Ponnistus  (1907)</t>
  </si>
  <si>
    <t>SoJy = Sotkamon Jymy  (1909)</t>
  </si>
  <si>
    <t>Lippo = Oulun Lippo  (1955)</t>
  </si>
  <si>
    <t>KiU = Kiteen Urheilijat  (1931)</t>
  </si>
  <si>
    <t>KiPa = Kiteen Pallo-90  (1990)</t>
  </si>
  <si>
    <t>JoMa = Joensuun Maila  (1957)</t>
  </si>
  <si>
    <t>03.05. 1981  KaKa - SiiPo  5-9</t>
  </si>
  <si>
    <t>11.06. 1981  AA - SiiPo  8-4</t>
  </si>
  <si>
    <t>23.05. 1984  SoJy - SiiPo  15-9</t>
  </si>
  <si>
    <t xml:space="preserve">  19 v   0 kk 17 pv</t>
  </si>
  <si>
    <t>9.  ottelu</t>
  </si>
  <si>
    <t xml:space="preserve">  19 v   1 kk 26 pv</t>
  </si>
  <si>
    <t>48.  ottelu</t>
  </si>
  <si>
    <t xml:space="preserve">  22 v   1 kk   7 pv</t>
  </si>
  <si>
    <t>0-0-1</t>
  </si>
  <si>
    <t>6-23  AA</t>
  </si>
  <si>
    <t>2-0  VM</t>
  </si>
  <si>
    <t>1-2  SMJ</t>
  </si>
  <si>
    <t>3-12  KaMa</t>
  </si>
  <si>
    <t>0-2  SMJ</t>
  </si>
  <si>
    <t>2-3  Tahko</t>
  </si>
  <si>
    <t>0-3  Tahko</t>
  </si>
  <si>
    <t>0/0</t>
  </si>
  <si>
    <t>0/1</t>
  </si>
  <si>
    <t>08.09. 1985  Stadion, Helsinki</t>
  </si>
  <si>
    <t>12-5</t>
  </si>
  <si>
    <t>Itä</t>
  </si>
  <si>
    <t>vai</t>
  </si>
  <si>
    <t>Jorma Ahvenainen</t>
  </si>
  <si>
    <t>23 v  4 kk  23 pv</t>
  </si>
  <si>
    <t xml:space="preserve"> 9-7</t>
  </si>
  <si>
    <t>Seppo Huuskonen</t>
  </si>
  <si>
    <t>I p</t>
  </si>
  <si>
    <t>Harri Haka</t>
  </si>
  <si>
    <t>25.07. 1981  Lohja</t>
  </si>
  <si>
    <t>11-3</t>
  </si>
  <si>
    <t>0/4</t>
  </si>
  <si>
    <t>4/10</t>
  </si>
  <si>
    <t>YKKÖSPESIS</t>
  </si>
  <si>
    <t xml:space="preserve">         Mitalit</t>
  </si>
  <si>
    <t>16.4.1962   Sotkamo</t>
  </si>
  <si>
    <t>18.</t>
  </si>
  <si>
    <t>28.</t>
  </si>
  <si>
    <t>17.</t>
  </si>
  <si>
    <t>20.</t>
  </si>
  <si>
    <t>29.</t>
  </si>
  <si>
    <t>14.</t>
  </si>
  <si>
    <t>15.</t>
  </si>
  <si>
    <t>25.</t>
  </si>
  <si>
    <t xml:space="preserve">       Runkosarja TOP-30</t>
  </si>
  <si>
    <t>16.</t>
  </si>
  <si>
    <t>27.</t>
  </si>
  <si>
    <t>Ylempi loppusarja TOP-10</t>
  </si>
  <si>
    <t>****</t>
  </si>
  <si>
    <t>JoMa  2</t>
  </si>
  <si>
    <t>suomensarja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</si>
  <si>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</si>
  <si>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</si>
  <si>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</si>
  <si>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</si>
  <si>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</si>
  <si>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</si>
  <si>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</si>
  <si>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</si>
  <si>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      JoMa = Joensuun Maila  (1957)</t>
  </si>
  <si>
    <t xml:space="preserve"> RUNKOSARJA, KA / OTT</t>
  </si>
  <si>
    <t>IKÄ</t>
  </si>
  <si>
    <t>TEHO</t>
  </si>
  <si>
    <t xml:space="preserve"> SIJOITUS</t>
  </si>
  <si>
    <t xml:space="preserve"> 1945 - 1981</t>
  </si>
  <si>
    <t xml:space="preserve"> Ottelutilasto</t>
  </si>
  <si>
    <t xml:space="preserve"> 1945 - 1982</t>
  </si>
  <si>
    <t xml:space="preserve"> 300</t>
  </si>
  <si>
    <t xml:space="preserve"> 1945 - 1983</t>
  </si>
  <si>
    <t xml:space="preserve"> 1945 - 1984</t>
  </si>
  <si>
    <t xml:space="preserve"> Etenijätilasto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</si>
  <si>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</si>
  <si>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</si>
  <si>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</si>
  <si>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</si>
  <si>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</si>
  <si>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</si>
  <si>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</si>
  <si>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</si>
  <si>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</si>
  <si>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</si>
  <si>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</si>
  <si>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</si>
  <si>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</si>
  <si>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PLAY OFF,  KA / OTT</t>
  </si>
  <si>
    <t xml:space="preserve"> PLAY OFF, TASASATASET ( 100 &gt; )  ka. / peli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</si>
  <si>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</si>
  <si>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</si>
  <si>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</si>
  <si>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</si>
  <si>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</si>
  <si>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</si>
  <si>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</si>
  <si>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</si>
  <si>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</si>
  <si>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</si>
  <si>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>33 v   3 kk   9 pv</t>
  </si>
  <si>
    <t>27.   25.07. 1995  KiPa - SoJy  1-2</t>
  </si>
  <si>
    <t>277. ottelu</t>
  </si>
  <si>
    <t>25.   15.05. 1994  KiPa - SoJy  1-1</t>
  </si>
  <si>
    <t>131.</t>
  </si>
  <si>
    <t>95.</t>
  </si>
  <si>
    <t>111.</t>
  </si>
  <si>
    <t>130.</t>
  </si>
  <si>
    <t>114.</t>
  </si>
  <si>
    <t>122.</t>
  </si>
  <si>
    <t>128.</t>
  </si>
  <si>
    <t>132.</t>
  </si>
  <si>
    <t>106.</t>
  </si>
  <si>
    <t>99.</t>
  </si>
  <si>
    <t>145.</t>
  </si>
  <si>
    <t>119.</t>
  </si>
  <si>
    <t>136.</t>
  </si>
  <si>
    <t>151.</t>
  </si>
  <si>
    <t>161.</t>
  </si>
  <si>
    <t>168.</t>
  </si>
  <si>
    <t>177.</t>
  </si>
  <si>
    <t>172.</t>
  </si>
  <si>
    <t>166.</t>
  </si>
  <si>
    <t>96.</t>
  </si>
  <si>
    <t>108.</t>
  </si>
  <si>
    <t>124.</t>
  </si>
  <si>
    <t>135.</t>
  </si>
  <si>
    <t>144.</t>
  </si>
  <si>
    <t>149.</t>
  </si>
  <si>
    <t>126.</t>
  </si>
  <si>
    <t>129.</t>
  </si>
  <si>
    <t>148.</t>
  </si>
  <si>
    <t>186.</t>
  </si>
  <si>
    <t>189.</t>
  </si>
  <si>
    <t>181.</t>
  </si>
  <si>
    <t>171.</t>
  </si>
  <si>
    <t>107.</t>
  </si>
  <si>
    <t>141.</t>
  </si>
  <si>
    <t>139.</t>
  </si>
  <si>
    <t>150.</t>
  </si>
  <si>
    <t>153.</t>
  </si>
  <si>
    <t>123.</t>
  </si>
  <si>
    <t>113.</t>
  </si>
  <si>
    <t xml:space="preserve"> RUNKOSARJA, TASASATASET,  ka. / peli</t>
  </si>
  <si>
    <t xml:space="preserve"> 200</t>
  </si>
  <si>
    <t>88.   23.05. 1991  KiPa - AA  8-4</t>
  </si>
  <si>
    <t>29 v   1 kk   7 pv</t>
  </si>
  <si>
    <t>54.   02.08. 1990  SoJy - KiPa  6-3</t>
  </si>
  <si>
    <t>191. ottelu</t>
  </si>
  <si>
    <t>31.   03.05. 1992  KiPa - VM  11-1</t>
  </si>
  <si>
    <t>221. ottelu</t>
  </si>
  <si>
    <t>117.</t>
  </si>
  <si>
    <t>93.</t>
  </si>
  <si>
    <t>78.</t>
  </si>
  <si>
    <t>69.</t>
  </si>
  <si>
    <t>60.</t>
  </si>
  <si>
    <t>49.</t>
  </si>
  <si>
    <t>39.</t>
  </si>
  <si>
    <t>32.</t>
  </si>
  <si>
    <t>24.</t>
  </si>
  <si>
    <t>751.</t>
  </si>
  <si>
    <t>595.</t>
  </si>
  <si>
    <t>613.</t>
  </si>
  <si>
    <t>513.</t>
  </si>
  <si>
    <t>413.</t>
  </si>
  <si>
    <t>330.</t>
  </si>
  <si>
    <t>296.</t>
  </si>
  <si>
    <t>246.</t>
  </si>
  <si>
    <t>245.</t>
  </si>
  <si>
    <t>241.</t>
  </si>
  <si>
    <t>233.</t>
  </si>
  <si>
    <t>235.</t>
  </si>
  <si>
    <t>230.</t>
  </si>
  <si>
    <t>226.</t>
  </si>
  <si>
    <t>219.</t>
  </si>
  <si>
    <t>450.</t>
  </si>
  <si>
    <t>374.</t>
  </si>
  <si>
    <t>382.</t>
  </si>
  <si>
    <t>275.</t>
  </si>
  <si>
    <t>209.</t>
  </si>
  <si>
    <t>165.</t>
  </si>
  <si>
    <t>79.</t>
  </si>
  <si>
    <t>63.</t>
  </si>
  <si>
    <t>50.</t>
  </si>
  <si>
    <t>42.</t>
  </si>
  <si>
    <t>31.</t>
  </si>
  <si>
    <t>558.</t>
  </si>
  <si>
    <t>445.</t>
  </si>
  <si>
    <t>459.</t>
  </si>
  <si>
    <t>377.</t>
  </si>
  <si>
    <t>293.</t>
  </si>
  <si>
    <t>231.</t>
  </si>
  <si>
    <t>183.</t>
  </si>
  <si>
    <t>143.</t>
  </si>
  <si>
    <t>110.</t>
  </si>
  <si>
    <t>82.</t>
  </si>
  <si>
    <t>64.</t>
  </si>
  <si>
    <t>57.</t>
  </si>
  <si>
    <t>48.</t>
  </si>
  <si>
    <t>34.</t>
  </si>
  <si>
    <t>640.</t>
  </si>
  <si>
    <t>495.</t>
  </si>
  <si>
    <t>510.</t>
  </si>
  <si>
    <t>423.</t>
  </si>
  <si>
    <t>319.</t>
  </si>
  <si>
    <t>263.</t>
  </si>
  <si>
    <t>216.</t>
  </si>
  <si>
    <t>133.</t>
  </si>
  <si>
    <t>98.</t>
  </si>
  <si>
    <t>52.</t>
  </si>
  <si>
    <t>21.</t>
  </si>
  <si>
    <t xml:space="preserve"> Tehotilasto</t>
  </si>
  <si>
    <t xml:space="preserve"> 500</t>
  </si>
  <si>
    <t>34.   11.08. 1996  KiPa - SMJ  2-1</t>
  </si>
  <si>
    <t>363. ottelu</t>
  </si>
  <si>
    <t>YLEISÖENNÄTYS  KOTONA</t>
  </si>
  <si>
    <t>YLEISÖENNÄTYS  VIERAISSA</t>
  </si>
  <si>
    <t>168.   8.06. 1999  Lippo - KiPa  1-0</t>
  </si>
  <si>
    <t>319.   25.07. 1995  KiPa - SoJy  1-2</t>
  </si>
  <si>
    <t>ENSIMMÄISET RUNKOSARJASSA</t>
  </si>
  <si>
    <t>ENSIMMÄISET PUDOTUSPELEISSÄ</t>
  </si>
  <si>
    <t>YLEISÖ</t>
  </si>
  <si>
    <t xml:space="preserve">  1.   12.08. 1987  AA - KiU  16-6</t>
  </si>
  <si>
    <t xml:space="preserve">  4.   07.08. 1988  KiU - VM  9-2</t>
  </si>
  <si>
    <t>25 v   3 kk 27 pv</t>
  </si>
  <si>
    <t>26 v   3 kk 22 pv</t>
  </si>
  <si>
    <t xml:space="preserve">      PESISPÖRSSI</t>
  </si>
  <si>
    <t>PISTEET</t>
  </si>
  <si>
    <t>KAUSI</t>
  </si>
  <si>
    <t>TÄHDET</t>
  </si>
  <si>
    <t>*****</t>
  </si>
  <si>
    <t>73.</t>
  </si>
  <si>
    <t>61.</t>
  </si>
  <si>
    <t xml:space="preserve"> RUNKOSARJA JA YLEMPI LOPPUSARJA</t>
  </si>
  <si>
    <t xml:space="preserve"> KATSOJIA</t>
  </si>
  <si>
    <t xml:space="preserve"> OTTELUT</t>
  </si>
  <si>
    <t xml:space="preserve"> KA / OTT</t>
  </si>
  <si>
    <t>662 318</t>
  </si>
  <si>
    <t>TOP-100     1945-2022</t>
  </si>
  <si>
    <t>86.</t>
  </si>
  <si>
    <t>47.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</si>
  <si>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</si>
  <si>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</si>
  <si>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</si>
  <si>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</si>
  <si>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</si>
  <si>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</si>
  <si>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</si>
  <si>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</si>
  <si>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22.</t>
  </si>
  <si>
    <t>19.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</si>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</sst>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/>
    <xf numFmtId="0" fontId="4" fillId="3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2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165" fontId="4" fillId="7" borderId="4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4" borderId="3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12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166" fontId="4" fillId="4" borderId="5" xfId="0" applyNumberFormat="1" applyFont="1" applyFill="1" applyBorder="1" applyAlignment="1">
      <alignment horizontal="center"/>
    </xf>
    <xf numFmtId="9" fontId="4" fillId="4" borderId="0" xfId="2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8" t="s">
        <v>82</v>
      </c>
      <c r="C1" s="6"/>
      <c r="D1" s="7"/>
      <c r="E1" s="115" t="s">
        <v>133</v>
      </c>
      <c r="F1" s="116"/>
      <c r="G1" s="116"/>
      <c r="H1" s="116"/>
      <c r="I1" s="116"/>
      <c r="J1" s="116"/>
      <c r="K1" s="11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142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145</v>
      </c>
      <c r="AC2" s="22"/>
      <c r="AD2" s="16"/>
      <c r="AE2" s="23"/>
      <c r="AF2" s="21"/>
      <c r="AG2" s="24" t="s">
        <v>63</v>
      </c>
      <c r="AH2" s="16"/>
      <c r="AI2" s="16"/>
      <c r="AJ2" s="17"/>
      <c r="AK2" s="21"/>
      <c r="AL2" s="24" t="s">
        <v>62</v>
      </c>
      <c r="AM2" s="22"/>
      <c r="AN2" s="16"/>
      <c r="AO2" s="148" t="s">
        <v>132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56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56</v>
      </c>
      <c r="AE3" s="20" t="s">
        <v>17</v>
      </c>
      <c r="AF3" s="26"/>
      <c r="AG3" s="20" t="s">
        <v>58</v>
      </c>
      <c r="AH3" s="20" t="s">
        <v>59</v>
      </c>
      <c r="AI3" s="17" t="s">
        <v>64</v>
      </c>
      <c r="AJ3" s="20" t="s">
        <v>60</v>
      </c>
      <c r="AK3" s="26"/>
      <c r="AL3" s="20" t="s">
        <v>23</v>
      </c>
      <c r="AM3" s="20" t="s">
        <v>24</v>
      </c>
      <c r="AN3" s="17" t="s">
        <v>72</v>
      </c>
      <c r="AO3" s="17" t="s">
        <v>30</v>
      </c>
      <c r="AP3" s="19" t="s">
        <v>31</v>
      </c>
      <c r="AQ3" s="20" t="s">
        <v>32</v>
      </c>
      <c r="AR3" s="41"/>
    </row>
    <row r="4" spans="1:44" s="4" customFormat="1" ht="15" customHeight="1" x14ac:dyDescent="0.25">
      <c r="A4" s="2"/>
      <c r="B4" s="106">
        <v>1981</v>
      </c>
      <c r="C4" s="106" t="s">
        <v>39</v>
      </c>
      <c r="D4" s="107" t="s">
        <v>83</v>
      </c>
      <c r="E4" s="106">
        <v>22</v>
      </c>
      <c r="F4" s="106">
        <v>0</v>
      </c>
      <c r="G4" s="108">
        <v>5</v>
      </c>
      <c r="H4" s="106">
        <v>25</v>
      </c>
      <c r="I4" s="106">
        <v>109</v>
      </c>
      <c r="J4" s="106">
        <v>48</v>
      </c>
      <c r="K4" s="106">
        <v>25</v>
      </c>
      <c r="L4" s="106">
        <v>31</v>
      </c>
      <c r="M4" s="106">
        <v>5</v>
      </c>
      <c r="N4" s="32">
        <v>0.66060606060606064</v>
      </c>
      <c r="O4" s="30"/>
      <c r="P4" s="20"/>
      <c r="Q4" s="20" t="s">
        <v>136</v>
      </c>
      <c r="R4" s="20"/>
      <c r="S4" s="20" t="s">
        <v>135</v>
      </c>
      <c r="T4" s="26"/>
      <c r="U4" s="106"/>
      <c r="V4" s="106"/>
      <c r="W4" s="108"/>
      <c r="X4" s="106"/>
      <c r="Y4" s="106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106"/>
      <c r="AM4" s="106"/>
      <c r="AN4" s="106"/>
      <c r="AO4" s="108"/>
      <c r="AP4" s="113"/>
      <c r="AQ4" s="106"/>
      <c r="AR4" s="41"/>
    </row>
    <row r="5" spans="1:44" s="4" customFormat="1" ht="15" customHeight="1" x14ac:dyDescent="0.25">
      <c r="A5" s="2"/>
      <c r="B5" s="27">
        <v>1982</v>
      </c>
      <c r="C5" s="27" t="s">
        <v>84</v>
      </c>
      <c r="D5" s="109" t="s">
        <v>85</v>
      </c>
      <c r="E5" s="27">
        <v>20</v>
      </c>
      <c r="F5" s="27">
        <v>0</v>
      </c>
      <c r="G5" s="27">
        <v>7</v>
      </c>
      <c r="H5" s="27">
        <v>14</v>
      </c>
      <c r="I5" s="27">
        <v>76</v>
      </c>
      <c r="J5" s="27">
        <v>38</v>
      </c>
      <c r="K5" s="27">
        <v>21</v>
      </c>
      <c r="L5" s="27">
        <v>10</v>
      </c>
      <c r="M5" s="27">
        <v>7</v>
      </c>
      <c r="N5" s="32">
        <v>0.51351351351351349</v>
      </c>
      <c r="O5" s="30"/>
      <c r="P5" s="20"/>
      <c r="Q5" s="20"/>
      <c r="R5" s="20"/>
      <c r="S5" s="20"/>
      <c r="T5" s="26"/>
      <c r="U5" s="27"/>
      <c r="V5" s="27"/>
      <c r="W5" s="27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17">
        <v>1983</v>
      </c>
      <c r="C6" s="117" t="s">
        <v>37</v>
      </c>
      <c r="D6" s="118" t="s">
        <v>86</v>
      </c>
      <c r="E6" s="117"/>
      <c r="F6" s="119" t="s">
        <v>87</v>
      </c>
      <c r="G6" s="120"/>
      <c r="H6" s="35"/>
      <c r="I6" s="117"/>
      <c r="J6" s="117"/>
      <c r="K6" s="117"/>
      <c r="L6" s="117"/>
      <c r="M6" s="117"/>
      <c r="N6" s="121"/>
      <c r="O6" s="30"/>
      <c r="P6" s="20"/>
      <c r="Q6" s="20"/>
      <c r="R6" s="20"/>
      <c r="S6" s="20"/>
      <c r="T6" s="26"/>
      <c r="U6" s="27"/>
      <c r="V6" s="28"/>
      <c r="W6" s="28"/>
      <c r="X6" s="28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27">
        <v>1984</v>
      </c>
      <c r="C7" s="27" t="s">
        <v>40</v>
      </c>
      <c r="D7" s="109" t="s">
        <v>86</v>
      </c>
      <c r="E7" s="27">
        <v>19</v>
      </c>
      <c r="F7" s="27">
        <v>1</v>
      </c>
      <c r="G7" s="27">
        <v>7</v>
      </c>
      <c r="H7" s="27">
        <v>23</v>
      </c>
      <c r="I7" s="27">
        <v>80</v>
      </c>
      <c r="J7" s="27">
        <v>40</v>
      </c>
      <c r="K7" s="27">
        <v>19</v>
      </c>
      <c r="L7" s="27">
        <v>13</v>
      </c>
      <c r="M7" s="27">
        <v>8</v>
      </c>
      <c r="N7" s="29">
        <v>0.55900000000000005</v>
      </c>
      <c r="O7" s="30"/>
      <c r="P7" s="20"/>
      <c r="Q7" s="20" t="s">
        <v>134</v>
      </c>
      <c r="R7" s="20"/>
      <c r="S7" s="20"/>
      <c r="T7" s="26"/>
      <c r="U7" s="27"/>
      <c r="V7" s="27"/>
      <c r="W7" s="27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1985</v>
      </c>
      <c r="C8" s="27" t="s">
        <v>33</v>
      </c>
      <c r="D8" s="109" t="s">
        <v>86</v>
      </c>
      <c r="E8" s="27">
        <v>22</v>
      </c>
      <c r="F8" s="27">
        <v>0</v>
      </c>
      <c r="G8" s="27">
        <v>13</v>
      </c>
      <c r="H8" s="27">
        <v>19</v>
      </c>
      <c r="I8" s="27">
        <v>94</v>
      </c>
      <c r="J8" s="27">
        <v>35</v>
      </c>
      <c r="K8" s="27">
        <v>22</v>
      </c>
      <c r="L8" s="27">
        <v>24</v>
      </c>
      <c r="M8" s="27">
        <v>13</v>
      </c>
      <c r="N8" s="29">
        <v>0.52800000000000002</v>
      </c>
      <c r="O8" s="30"/>
      <c r="P8" s="20"/>
      <c r="Q8" s="20" t="s">
        <v>138</v>
      </c>
      <c r="R8" s="20"/>
      <c r="S8" s="20"/>
      <c r="T8" s="26"/>
      <c r="U8" s="27"/>
      <c r="V8" s="27"/>
      <c r="W8" s="27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>
        <v>1</v>
      </c>
      <c r="AM8" s="27"/>
      <c r="AN8" s="27"/>
      <c r="AO8" s="27"/>
      <c r="AP8" s="27"/>
      <c r="AQ8" s="27"/>
      <c r="AR8" s="41"/>
    </row>
    <row r="9" spans="1:44" s="4" customFormat="1" ht="15" customHeight="1" x14ac:dyDescent="0.25">
      <c r="A9" s="2"/>
      <c r="B9" s="27">
        <v>1986</v>
      </c>
      <c r="C9" s="27" t="s">
        <v>84</v>
      </c>
      <c r="D9" s="109" t="s">
        <v>86</v>
      </c>
      <c r="E9" s="27">
        <v>21</v>
      </c>
      <c r="F9" s="27">
        <v>2</v>
      </c>
      <c r="G9" s="27">
        <v>13</v>
      </c>
      <c r="H9" s="27">
        <v>21</v>
      </c>
      <c r="I9" s="27">
        <v>90</v>
      </c>
      <c r="J9" s="27">
        <v>41</v>
      </c>
      <c r="K9" s="27">
        <v>18</v>
      </c>
      <c r="L9" s="27">
        <v>16</v>
      </c>
      <c r="M9" s="27">
        <v>15</v>
      </c>
      <c r="N9" s="29">
        <v>0.53900000000000003</v>
      </c>
      <c r="O9" s="30"/>
      <c r="P9" s="20"/>
      <c r="Q9" s="20"/>
      <c r="R9" s="20"/>
      <c r="S9" s="20"/>
      <c r="T9" s="26"/>
      <c r="U9" s="27"/>
      <c r="V9" s="27"/>
      <c r="W9" s="27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1987</v>
      </c>
      <c r="C10" s="27" t="s">
        <v>38</v>
      </c>
      <c r="D10" s="109" t="s">
        <v>88</v>
      </c>
      <c r="E10" s="27">
        <v>22</v>
      </c>
      <c r="F10" s="27">
        <v>1</v>
      </c>
      <c r="G10" s="27">
        <v>8</v>
      </c>
      <c r="H10" s="27">
        <v>32</v>
      </c>
      <c r="I10" s="27">
        <v>91</v>
      </c>
      <c r="J10" s="27">
        <v>38</v>
      </c>
      <c r="K10" s="27">
        <v>19</v>
      </c>
      <c r="L10" s="27">
        <v>25</v>
      </c>
      <c r="M10" s="27">
        <v>9</v>
      </c>
      <c r="N10" s="29">
        <v>0.46400000000000002</v>
      </c>
      <c r="O10" s="30"/>
      <c r="P10" s="20"/>
      <c r="Q10" s="27" t="s">
        <v>35</v>
      </c>
      <c r="R10" s="20" t="s">
        <v>140</v>
      </c>
      <c r="S10" s="20"/>
      <c r="T10" s="26"/>
      <c r="U10" s="110">
        <v>2</v>
      </c>
      <c r="V10" s="110">
        <v>0</v>
      </c>
      <c r="W10" s="111">
        <v>1</v>
      </c>
      <c r="X10" s="110">
        <v>0</v>
      </c>
      <c r="Y10" s="110">
        <v>11</v>
      </c>
      <c r="Z10" s="32">
        <v>0.52400000000000002</v>
      </c>
      <c r="AA10" s="26"/>
      <c r="AB10" s="20"/>
      <c r="AC10" s="20"/>
      <c r="AD10" s="20"/>
      <c r="AE10" s="20"/>
      <c r="AF10" s="26"/>
      <c r="AG10" s="5" t="s">
        <v>108</v>
      </c>
      <c r="AH10" s="5"/>
      <c r="AI10" s="5"/>
      <c r="AJ10" s="5"/>
      <c r="AK10" s="26"/>
      <c r="AL10" s="27"/>
      <c r="AM10" s="27"/>
      <c r="AN10" s="27"/>
      <c r="AO10" s="27"/>
      <c r="AP10" s="27"/>
      <c r="AQ10" s="27"/>
      <c r="AR10" s="41"/>
    </row>
    <row r="11" spans="1:44" s="4" customFormat="1" ht="15" customHeight="1" x14ac:dyDescent="0.25">
      <c r="A11" s="2"/>
      <c r="B11" s="27">
        <v>1988</v>
      </c>
      <c r="C11" s="27" t="s">
        <v>36</v>
      </c>
      <c r="D11" s="109" t="s">
        <v>88</v>
      </c>
      <c r="E11" s="27">
        <v>22</v>
      </c>
      <c r="F11" s="27">
        <v>0</v>
      </c>
      <c r="G11" s="27">
        <v>14</v>
      </c>
      <c r="H11" s="27">
        <v>32</v>
      </c>
      <c r="I11" s="27">
        <v>117</v>
      </c>
      <c r="J11" s="27">
        <v>47</v>
      </c>
      <c r="K11" s="27">
        <v>36</v>
      </c>
      <c r="L11" s="27">
        <v>20</v>
      </c>
      <c r="M11" s="27">
        <v>14</v>
      </c>
      <c r="N11" s="29">
        <v>0.57599999999999996</v>
      </c>
      <c r="O11" s="30"/>
      <c r="P11" s="20"/>
      <c r="Q11" s="20" t="s">
        <v>38</v>
      </c>
      <c r="R11" s="20" t="s">
        <v>40</v>
      </c>
      <c r="S11" s="20" t="s">
        <v>134</v>
      </c>
      <c r="T11" s="26"/>
      <c r="U11" s="27">
        <v>7</v>
      </c>
      <c r="V11" s="28">
        <v>0</v>
      </c>
      <c r="W11" s="28">
        <v>1</v>
      </c>
      <c r="X11" s="28">
        <v>4</v>
      </c>
      <c r="Y11" s="28">
        <v>21</v>
      </c>
      <c r="Z11" s="32">
        <v>0.61799999999999999</v>
      </c>
      <c r="AA11" s="26"/>
      <c r="AB11" s="20"/>
      <c r="AC11" s="20"/>
      <c r="AD11" s="20"/>
      <c r="AE11" s="20"/>
      <c r="AF11" s="26"/>
      <c r="AG11" s="5" t="s">
        <v>109</v>
      </c>
      <c r="AH11" s="5" t="s">
        <v>110</v>
      </c>
      <c r="AI11" s="5" t="s">
        <v>111</v>
      </c>
      <c r="AJ11" s="5"/>
      <c r="AK11" s="26"/>
      <c r="AL11" s="27"/>
      <c r="AM11" s="27"/>
      <c r="AN11" s="27"/>
      <c r="AO11" s="27"/>
      <c r="AP11" s="27"/>
      <c r="AQ11" s="27"/>
      <c r="AR11" s="41"/>
    </row>
    <row r="12" spans="1:44" s="4" customFormat="1" ht="15" customHeight="1" x14ac:dyDescent="0.25">
      <c r="A12" s="2"/>
      <c r="B12" s="27">
        <v>1989</v>
      </c>
      <c r="C12" s="27" t="s">
        <v>57</v>
      </c>
      <c r="D12" s="109" t="s">
        <v>88</v>
      </c>
      <c r="E12" s="27">
        <v>20</v>
      </c>
      <c r="F12" s="27">
        <v>0</v>
      </c>
      <c r="G12" s="27">
        <v>2</v>
      </c>
      <c r="H12" s="27">
        <v>14</v>
      </c>
      <c r="I12" s="27">
        <v>75</v>
      </c>
      <c r="J12" s="27">
        <v>27</v>
      </c>
      <c r="K12" s="27">
        <v>34</v>
      </c>
      <c r="L12" s="27">
        <v>12</v>
      </c>
      <c r="M12" s="27">
        <v>2</v>
      </c>
      <c r="N12" s="29">
        <v>0.52400000000000002</v>
      </c>
      <c r="O12" s="30"/>
      <c r="P12" s="20"/>
      <c r="Q12" s="20"/>
      <c r="R12" s="20"/>
      <c r="S12" s="20"/>
      <c r="T12" s="26"/>
      <c r="U12" s="27"/>
      <c r="V12" s="27"/>
      <c r="W12" s="27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/>
      <c r="AN12" s="27"/>
      <c r="AO12" s="27"/>
      <c r="AP12" s="27"/>
      <c r="AQ12" s="27"/>
      <c r="AR12" s="41"/>
    </row>
    <row r="13" spans="1:44" s="4" customFormat="1" ht="15" customHeight="1" x14ac:dyDescent="0.25">
      <c r="A13" s="2"/>
      <c r="B13" s="27">
        <v>1990</v>
      </c>
      <c r="C13" s="27" t="s">
        <v>89</v>
      </c>
      <c r="D13" s="109" t="s">
        <v>90</v>
      </c>
      <c r="E13" s="27">
        <v>26</v>
      </c>
      <c r="F13" s="27">
        <v>0</v>
      </c>
      <c r="G13" s="27">
        <v>4</v>
      </c>
      <c r="H13" s="27">
        <v>25</v>
      </c>
      <c r="I13" s="27">
        <v>136</v>
      </c>
      <c r="J13" s="27">
        <v>74</v>
      </c>
      <c r="K13" s="27">
        <v>45</v>
      </c>
      <c r="L13" s="27">
        <v>13</v>
      </c>
      <c r="M13" s="27">
        <v>4</v>
      </c>
      <c r="N13" s="29">
        <v>0.57599999999999996</v>
      </c>
      <c r="O13" s="30"/>
      <c r="P13" s="20"/>
      <c r="Q13" s="20" t="s">
        <v>137</v>
      </c>
      <c r="R13" s="20"/>
      <c r="S13" s="20" t="s">
        <v>137</v>
      </c>
      <c r="T13" s="26"/>
      <c r="U13" s="27"/>
      <c r="V13" s="27"/>
      <c r="W13" s="27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/>
      <c r="AO13" s="27"/>
      <c r="AP13" s="27"/>
      <c r="AQ13" s="27"/>
      <c r="AR13" s="41"/>
    </row>
    <row r="14" spans="1:44" s="4" customFormat="1" ht="15" customHeight="1" x14ac:dyDescent="0.25">
      <c r="A14" s="2"/>
      <c r="B14" s="27">
        <v>1991</v>
      </c>
      <c r="C14" s="27" t="s">
        <v>38</v>
      </c>
      <c r="D14" s="109" t="s">
        <v>90</v>
      </c>
      <c r="E14" s="27">
        <v>26</v>
      </c>
      <c r="F14" s="27">
        <v>1</v>
      </c>
      <c r="G14" s="27">
        <v>4</v>
      </c>
      <c r="H14" s="27">
        <v>27</v>
      </c>
      <c r="I14" s="27">
        <v>124</v>
      </c>
      <c r="J14" s="27">
        <v>71</v>
      </c>
      <c r="K14" s="27">
        <v>35</v>
      </c>
      <c r="L14" s="27">
        <v>13</v>
      </c>
      <c r="M14" s="27">
        <v>5</v>
      </c>
      <c r="N14" s="29">
        <v>0.56599999999999995</v>
      </c>
      <c r="O14" s="30"/>
      <c r="P14" s="20"/>
      <c r="Q14" s="20" t="s">
        <v>143</v>
      </c>
      <c r="R14" s="20"/>
      <c r="S14" s="20" t="s">
        <v>135</v>
      </c>
      <c r="T14" s="26"/>
      <c r="U14" s="27">
        <v>2</v>
      </c>
      <c r="V14" s="27">
        <v>0</v>
      </c>
      <c r="W14" s="28">
        <v>0</v>
      </c>
      <c r="X14" s="27">
        <v>0</v>
      </c>
      <c r="Y14" s="27">
        <v>11</v>
      </c>
      <c r="Z14" s="32">
        <v>0.68799999999999994</v>
      </c>
      <c r="AA14" s="26"/>
      <c r="AB14" s="20"/>
      <c r="AC14" s="20"/>
      <c r="AD14" s="20"/>
      <c r="AE14" s="20"/>
      <c r="AF14" s="26"/>
      <c r="AG14" s="5" t="s">
        <v>112</v>
      </c>
      <c r="AH14" s="5"/>
      <c r="AI14" s="5"/>
      <c r="AJ14" s="5"/>
      <c r="AK14" s="26"/>
      <c r="AL14" s="27"/>
      <c r="AM14" s="27"/>
      <c r="AN14" s="27"/>
      <c r="AO14" s="27"/>
      <c r="AP14" s="27"/>
      <c r="AQ14" s="27"/>
      <c r="AR14" s="41"/>
    </row>
    <row r="15" spans="1:44" s="4" customFormat="1" ht="15" customHeight="1" x14ac:dyDescent="0.25">
      <c r="A15" s="2"/>
      <c r="B15" s="27">
        <v>1992</v>
      </c>
      <c r="C15" s="27" t="s">
        <v>57</v>
      </c>
      <c r="D15" s="109" t="s">
        <v>90</v>
      </c>
      <c r="E15" s="27">
        <v>26</v>
      </c>
      <c r="F15" s="27">
        <v>0</v>
      </c>
      <c r="G15" s="27">
        <v>5</v>
      </c>
      <c r="H15" s="27">
        <v>31</v>
      </c>
      <c r="I15" s="27">
        <v>150</v>
      </c>
      <c r="J15" s="27">
        <v>83</v>
      </c>
      <c r="K15" s="27">
        <v>49</v>
      </c>
      <c r="L15" s="27">
        <v>13</v>
      </c>
      <c r="M15" s="27">
        <v>5</v>
      </c>
      <c r="N15" s="29">
        <v>0.65800000000000003</v>
      </c>
      <c r="O15" s="30"/>
      <c r="P15" s="20"/>
      <c r="Q15" s="20" t="s">
        <v>137</v>
      </c>
      <c r="R15" s="20"/>
      <c r="S15" s="20" t="s">
        <v>139</v>
      </c>
      <c r="T15" s="26"/>
      <c r="U15" s="27"/>
      <c r="V15" s="27"/>
      <c r="W15" s="27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/>
      <c r="AM15" s="27"/>
      <c r="AN15" s="27"/>
      <c r="AO15" s="27"/>
      <c r="AP15" s="27"/>
      <c r="AQ15" s="27"/>
      <c r="AR15" s="41"/>
    </row>
    <row r="16" spans="1:44" s="4" customFormat="1" ht="15" customHeight="1" x14ac:dyDescent="0.25">
      <c r="A16" s="2"/>
      <c r="B16" s="27">
        <v>1993</v>
      </c>
      <c r="C16" s="27" t="s">
        <v>74</v>
      </c>
      <c r="D16" s="109" t="s">
        <v>90</v>
      </c>
      <c r="E16" s="27">
        <v>28</v>
      </c>
      <c r="F16" s="27">
        <v>0</v>
      </c>
      <c r="G16" s="27">
        <v>4</v>
      </c>
      <c r="H16" s="27">
        <v>35</v>
      </c>
      <c r="I16" s="27">
        <v>137</v>
      </c>
      <c r="J16" s="27">
        <v>84</v>
      </c>
      <c r="K16" s="27">
        <v>41</v>
      </c>
      <c r="L16" s="27">
        <v>8</v>
      </c>
      <c r="M16" s="27">
        <v>4</v>
      </c>
      <c r="N16" s="29">
        <v>0.57299999999999995</v>
      </c>
      <c r="O16" s="30"/>
      <c r="P16" s="20"/>
      <c r="Q16" s="20" t="s">
        <v>140</v>
      </c>
      <c r="R16" s="20"/>
      <c r="S16" s="20"/>
      <c r="T16" s="26"/>
      <c r="U16" s="27"/>
      <c r="V16" s="27"/>
      <c r="W16" s="27"/>
      <c r="X16" s="27"/>
      <c r="Y16" s="27"/>
      <c r="Z16" s="32"/>
      <c r="AA16" s="26"/>
      <c r="AB16" s="20"/>
      <c r="AC16" s="20"/>
      <c r="AD16" s="20"/>
      <c r="AE16" s="20"/>
      <c r="AF16" s="26"/>
      <c r="AG16" s="5"/>
      <c r="AH16" s="5"/>
      <c r="AI16" s="5"/>
      <c r="AJ16" s="5"/>
      <c r="AK16" s="26"/>
      <c r="AL16" s="27"/>
      <c r="AM16" s="27"/>
      <c r="AN16" s="27"/>
      <c r="AO16" s="27"/>
      <c r="AP16" s="27"/>
      <c r="AQ16" s="27"/>
      <c r="AR16" s="41"/>
    </row>
    <row r="17" spans="1:44" s="4" customFormat="1" ht="15" customHeight="1" x14ac:dyDescent="0.25">
      <c r="A17" s="2"/>
      <c r="B17" s="27">
        <v>1994</v>
      </c>
      <c r="C17" s="27" t="s">
        <v>38</v>
      </c>
      <c r="D17" s="109" t="s">
        <v>90</v>
      </c>
      <c r="E17" s="27">
        <v>32</v>
      </c>
      <c r="F17" s="27">
        <v>0</v>
      </c>
      <c r="G17" s="27">
        <v>4</v>
      </c>
      <c r="H17" s="27">
        <v>26</v>
      </c>
      <c r="I17" s="27">
        <v>154</v>
      </c>
      <c r="J17" s="27">
        <v>94</v>
      </c>
      <c r="K17" s="27">
        <v>39</v>
      </c>
      <c r="L17" s="27">
        <v>17</v>
      </c>
      <c r="M17" s="27">
        <v>4</v>
      </c>
      <c r="N17" s="29">
        <v>0.56399999999999995</v>
      </c>
      <c r="O17" s="30"/>
      <c r="P17" s="20"/>
      <c r="Q17" s="20" t="s">
        <v>138</v>
      </c>
      <c r="R17" s="20"/>
      <c r="S17" s="20" t="s">
        <v>141</v>
      </c>
      <c r="T17" s="26"/>
      <c r="U17" s="27"/>
      <c r="V17" s="27"/>
      <c r="W17" s="27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4" s="4" customFormat="1" ht="15" customHeight="1" x14ac:dyDescent="0.25">
      <c r="A18" s="2"/>
      <c r="B18" s="27">
        <v>1995</v>
      </c>
      <c r="C18" s="27" t="s">
        <v>38</v>
      </c>
      <c r="D18" s="109" t="s">
        <v>90</v>
      </c>
      <c r="E18" s="27">
        <v>29</v>
      </c>
      <c r="F18" s="27">
        <v>1</v>
      </c>
      <c r="G18" s="27">
        <v>3</v>
      </c>
      <c r="H18" s="27">
        <v>33</v>
      </c>
      <c r="I18" s="27">
        <v>151</v>
      </c>
      <c r="J18" s="27">
        <v>72</v>
      </c>
      <c r="K18" s="27">
        <v>51</v>
      </c>
      <c r="L18" s="27">
        <v>24</v>
      </c>
      <c r="M18" s="27">
        <v>4</v>
      </c>
      <c r="N18" s="29">
        <v>0.58099999999999996</v>
      </c>
      <c r="O18" s="30"/>
      <c r="P18" s="20"/>
      <c r="Q18" s="20" t="s">
        <v>84</v>
      </c>
      <c r="R18" s="20"/>
      <c r="S18" s="20" t="s">
        <v>137</v>
      </c>
      <c r="T18" s="26"/>
      <c r="U18" s="27">
        <v>5</v>
      </c>
      <c r="V18" s="27">
        <v>0</v>
      </c>
      <c r="W18" s="28">
        <v>1</v>
      </c>
      <c r="X18" s="27">
        <v>1</v>
      </c>
      <c r="Y18" s="27">
        <v>21</v>
      </c>
      <c r="Z18" s="32">
        <v>0.51200000000000001</v>
      </c>
      <c r="AA18" s="26"/>
      <c r="AB18" s="20"/>
      <c r="AC18" s="20"/>
      <c r="AD18" s="20"/>
      <c r="AE18" s="20"/>
      <c r="AF18" s="26"/>
      <c r="AG18" s="5" t="s">
        <v>113</v>
      </c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4" s="4" customFormat="1" ht="15" customHeight="1" x14ac:dyDescent="0.25">
      <c r="A19" s="2"/>
      <c r="B19" s="27">
        <v>1996</v>
      </c>
      <c r="C19" s="27" t="s">
        <v>38</v>
      </c>
      <c r="D19" s="109" t="s">
        <v>90</v>
      </c>
      <c r="E19" s="27">
        <v>29</v>
      </c>
      <c r="F19" s="27">
        <v>0</v>
      </c>
      <c r="G19" s="27">
        <v>5</v>
      </c>
      <c r="H19" s="27">
        <v>39</v>
      </c>
      <c r="I19" s="27">
        <v>135</v>
      </c>
      <c r="J19" s="27">
        <v>68</v>
      </c>
      <c r="K19" s="27">
        <v>46</v>
      </c>
      <c r="L19" s="27">
        <v>16</v>
      </c>
      <c r="M19" s="27">
        <v>5</v>
      </c>
      <c r="N19" s="29">
        <v>0.6</v>
      </c>
      <c r="O19" s="30"/>
      <c r="P19" s="20"/>
      <c r="Q19" s="20" t="s">
        <v>38</v>
      </c>
      <c r="R19" s="20" t="s">
        <v>144</v>
      </c>
      <c r="S19" s="20" t="s">
        <v>135</v>
      </c>
      <c r="T19" s="26"/>
      <c r="U19" s="27">
        <v>3</v>
      </c>
      <c r="V19" s="28">
        <v>0</v>
      </c>
      <c r="W19" s="28">
        <v>1</v>
      </c>
      <c r="X19" s="28">
        <v>1</v>
      </c>
      <c r="Y19" s="28">
        <v>11</v>
      </c>
      <c r="Z19" s="32">
        <v>0.64700000000000002</v>
      </c>
      <c r="AA19" s="26"/>
      <c r="AB19" s="20"/>
      <c r="AC19" s="20"/>
      <c r="AD19" s="20"/>
      <c r="AE19" s="20"/>
      <c r="AF19" s="26"/>
      <c r="AG19" s="5" t="s">
        <v>114</v>
      </c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4" s="4" customFormat="1" ht="15" customHeight="1" x14ac:dyDescent="0.25">
      <c r="A20" s="2"/>
      <c r="B20" s="117">
        <v>1997</v>
      </c>
      <c r="C20" s="117" t="s">
        <v>34</v>
      </c>
      <c r="D20" s="122" t="s">
        <v>91</v>
      </c>
      <c r="E20" s="119"/>
      <c r="F20" s="119" t="s">
        <v>92</v>
      </c>
      <c r="G20" s="120"/>
      <c r="H20" s="35"/>
      <c r="I20" s="117"/>
      <c r="J20" s="117"/>
      <c r="K20" s="117"/>
      <c r="L20" s="117"/>
      <c r="M20" s="117"/>
      <c r="N20" s="122"/>
      <c r="O20" s="30"/>
      <c r="P20" s="20"/>
      <c r="Q20" s="20"/>
      <c r="R20" s="20"/>
      <c r="S20" s="20"/>
      <c r="T20" s="26"/>
      <c r="U20" s="27"/>
      <c r="V20" s="27"/>
      <c r="W20" s="27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27"/>
      <c r="AN20" s="27"/>
      <c r="AO20" s="27"/>
      <c r="AP20" s="27"/>
      <c r="AQ20" s="27"/>
      <c r="AR20" s="41"/>
    </row>
    <row r="21" spans="1:44" s="4" customFormat="1" ht="15" customHeight="1" x14ac:dyDescent="0.25">
      <c r="A21" s="2"/>
      <c r="B21" s="27" t="s">
        <v>146</v>
      </c>
      <c r="C21" s="27"/>
      <c r="D21" s="109"/>
      <c r="E21" s="27"/>
      <c r="F21" s="27"/>
      <c r="G21" s="31"/>
      <c r="H21" s="28"/>
      <c r="I21" s="27"/>
      <c r="J21" s="27"/>
      <c r="K21" s="27"/>
      <c r="L21" s="27"/>
      <c r="M21" s="27"/>
      <c r="N21" s="29"/>
      <c r="O21" s="30"/>
      <c r="P21" s="20"/>
      <c r="Q21" s="20"/>
      <c r="R21" s="20"/>
      <c r="S21" s="20"/>
      <c r="T21" s="26"/>
      <c r="U21" s="27"/>
      <c r="V21" s="28"/>
      <c r="W21" s="28"/>
      <c r="X21" s="28"/>
      <c r="Y21" s="28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27"/>
      <c r="AN21" s="27"/>
      <c r="AO21" s="27"/>
      <c r="AP21" s="27"/>
      <c r="AQ21" s="27"/>
      <c r="AR21" s="41"/>
    </row>
    <row r="22" spans="1:44" s="4" customFormat="1" ht="15" customHeight="1" x14ac:dyDescent="0.25">
      <c r="A22" s="2"/>
      <c r="B22" s="149">
        <v>2005</v>
      </c>
      <c r="C22" s="149" t="s">
        <v>57</v>
      </c>
      <c r="D22" s="150" t="s">
        <v>147</v>
      </c>
      <c r="E22" s="151"/>
      <c r="F22" s="151" t="s">
        <v>148</v>
      </c>
      <c r="G22" s="152"/>
      <c r="H22" s="153"/>
      <c r="I22" s="149"/>
      <c r="J22" s="149"/>
      <c r="K22" s="149"/>
      <c r="L22" s="149"/>
      <c r="M22" s="149"/>
      <c r="N22" s="150"/>
      <c r="O22" s="30"/>
      <c r="P22" s="20"/>
      <c r="Q22" s="20"/>
      <c r="R22" s="20"/>
      <c r="S22" s="20"/>
      <c r="T22" s="26"/>
      <c r="U22" s="27"/>
      <c r="V22" s="27"/>
      <c r="W22" s="27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7"/>
      <c r="AP22" s="27"/>
      <c r="AQ22" s="27"/>
      <c r="AR22" s="41"/>
    </row>
    <row r="23" spans="1:44" s="4" customFormat="1" ht="15" customHeight="1" x14ac:dyDescent="0.25">
      <c r="A23" s="1"/>
      <c r="B23" s="18" t="s">
        <v>7</v>
      </c>
      <c r="C23" s="19"/>
      <c r="D23" s="17"/>
      <c r="E23" s="20">
        <v>364</v>
      </c>
      <c r="F23" s="20">
        <v>6</v>
      </c>
      <c r="G23" s="20">
        <v>98</v>
      </c>
      <c r="H23" s="20">
        <v>396</v>
      </c>
      <c r="I23" s="20">
        <v>1719</v>
      </c>
      <c r="J23" s="20">
        <v>860</v>
      </c>
      <c r="K23" s="20">
        <v>500</v>
      </c>
      <c r="L23" s="20">
        <v>255</v>
      </c>
      <c r="M23" s="20">
        <v>104</v>
      </c>
      <c r="N23" s="36">
        <v>0.56899999999999995</v>
      </c>
      <c r="O23" s="26"/>
      <c r="P23" s="76" t="s">
        <v>65</v>
      </c>
      <c r="Q23" s="76" t="s">
        <v>107</v>
      </c>
      <c r="R23" s="76" t="s">
        <v>65</v>
      </c>
      <c r="S23" s="76" t="s">
        <v>65</v>
      </c>
      <c r="T23" s="26"/>
      <c r="U23" s="20">
        <v>19</v>
      </c>
      <c r="V23" s="20">
        <v>0</v>
      </c>
      <c r="W23" s="20">
        <v>4</v>
      </c>
      <c r="X23" s="20">
        <v>6</v>
      </c>
      <c r="Y23" s="20">
        <v>75</v>
      </c>
      <c r="Z23" s="36">
        <v>0.58599999999999997</v>
      </c>
      <c r="AA23" s="90">
        <v>0</v>
      </c>
      <c r="AB23" s="76" t="s">
        <v>65</v>
      </c>
      <c r="AC23" s="76" t="s">
        <v>65</v>
      </c>
      <c r="AD23" s="76" t="s">
        <v>65</v>
      </c>
      <c r="AE23" s="76" t="s">
        <v>65</v>
      </c>
      <c r="AF23" s="26"/>
      <c r="AG23" s="76" t="s">
        <v>70</v>
      </c>
      <c r="AH23" s="76" t="s">
        <v>116</v>
      </c>
      <c r="AI23" s="76" t="s">
        <v>116</v>
      </c>
      <c r="AJ23" s="76" t="s">
        <v>115</v>
      </c>
      <c r="AK23" s="26"/>
      <c r="AL23" s="20">
        <v>1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41"/>
    </row>
    <row r="24" spans="1:44" s="4" customFormat="1" ht="15" customHeight="1" x14ac:dyDescent="0.25">
      <c r="A24" s="1"/>
      <c r="B24" s="18" t="s">
        <v>332</v>
      </c>
      <c r="C24" s="19"/>
      <c r="D24" s="17"/>
      <c r="E24" s="19" t="s">
        <v>333</v>
      </c>
      <c r="F24" s="16"/>
      <c r="G24" s="16"/>
      <c r="H24" s="16" t="s">
        <v>334</v>
      </c>
      <c r="I24" s="16" t="s">
        <v>249</v>
      </c>
      <c r="J24" s="16"/>
      <c r="K24" s="16"/>
      <c r="L24" s="16"/>
      <c r="M24" s="16"/>
      <c r="N24" s="97"/>
      <c r="O24" s="26"/>
      <c r="P24" s="24"/>
      <c r="Q24" s="22"/>
      <c r="R24" s="93"/>
      <c r="S24" s="94"/>
      <c r="T24" s="26"/>
      <c r="U24" s="19"/>
      <c r="V24" s="16"/>
      <c r="W24" s="16"/>
      <c r="X24" s="16"/>
      <c r="Y24" s="16"/>
      <c r="Z24" s="17"/>
      <c r="AA24" s="26"/>
      <c r="AB24" s="91"/>
      <c r="AC24" s="92"/>
      <c r="AD24" s="93"/>
      <c r="AE24" s="94"/>
      <c r="AF24" s="26"/>
      <c r="AG24" s="95">
        <v>0.2</v>
      </c>
      <c r="AH24" s="95">
        <v>0</v>
      </c>
      <c r="AI24" s="95">
        <v>0</v>
      </c>
      <c r="AJ24" s="96">
        <v>0</v>
      </c>
      <c r="AK24" s="26"/>
      <c r="AL24" s="19"/>
      <c r="AM24" s="16"/>
      <c r="AN24" s="16"/>
      <c r="AO24" s="16"/>
      <c r="AP24" s="16"/>
      <c r="AQ24" s="17"/>
      <c r="AR24" s="41"/>
    </row>
    <row r="25" spans="1:44" ht="15" customHeight="1" x14ac:dyDescent="0.25">
      <c r="A25" s="2"/>
      <c r="B25" s="34" t="s">
        <v>2</v>
      </c>
      <c r="C25" s="31"/>
      <c r="D25" s="37">
        <v>1184.6666666666667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40"/>
      <c r="R25" s="38"/>
      <c r="S25" s="38"/>
      <c r="T25" s="26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38"/>
      <c r="AQ25" s="38"/>
      <c r="AR25" s="41"/>
    </row>
    <row r="26" spans="1:44" s="4" customFormat="1" ht="14.2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0"/>
      <c r="P26" s="38"/>
      <c r="Q26" s="40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38"/>
      <c r="AQ26" s="38"/>
      <c r="AR26" s="41"/>
    </row>
    <row r="27" spans="1:44" ht="15" customHeight="1" x14ac:dyDescent="0.25">
      <c r="A27" s="2"/>
      <c r="B27" s="24" t="s">
        <v>25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17</v>
      </c>
      <c r="J27" s="38"/>
      <c r="K27" s="20" t="s">
        <v>27</v>
      </c>
      <c r="L27" s="20" t="s">
        <v>28</v>
      </c>
      <c r="M27" s="20" t="s">
        <v>29</v>
      </c>
      <c r="N27" s="20" t="s">
        <v>22</v>
      </c>
      <c r="O27" s="26"/>
      <c r="P27" s="43" t="s">
        <v>313</v>
      </c>
      <c r="Q27" s="14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44"/>
      <c r="AC27" s="44"/>
      <c r="AD27" s="14"/>
      <c r="AE27" s="45"/>
      <c r="AF27" s="26"/>
      <c r="AG27" s="43" t="s">
        <v>314</v>
      </c>
      <c r="AH27" s="14"/>
      <c r="AI27" s="14"/>
      <c r="AJ27" s="14"/>
      <c r="AK27" s="14"/>
      <c r="AL27" s="13" t="s">
        <v>315</v>
      </c>
      <c r="AM27" s="14"/>
      <c r="AN27" s="14"/>
      <c r="AO27" s="14"/>
      <c r="AP27" s="14"/>
      <c r="AQ27" s="45"/>
      <c r="AR27" s="41"/>
    </row>
    <row r="28" spans="1:44" ht="15" customHeight="1" x14ac:dyDescent="0.25">
      <c r="A28" s="2"/>
      <c r="B28" s="43" t="s">
        <v>13</v>
      </c>
      <c r="C28" s="14"/>
      <c r="D28" s="45"/>
      <c r="E28" s="27">
        <v>364</v>
      </c>
      <c r="F28" s="27">
        <v>6</v>
      </c>
      <c r="G28" s="27">
        <v>98</v>
      </c>
      <c r="H28" s="27">
        <v>396</v>
      </c>
      <c r="I28" s="27">
        <v>1719</v>
      </c>
      <c r="J28" s="38"/>
      <c r="K28" s="46">
        <v>0.2857142857142857</v>
      </c>
      <c r="L28" s="46">
        <v>1.0879120879120878</v>
      </c>
      <c r="M28" s="46">
        <v>4.7225274725274726</v>
      </c>
      <c r="N28" s="29">
        <v>0.56899999999999995</v>
      </c>
      <c r="O28" s="26">
        <v>3023</v>
      </c>
      <c r="P28" s="161" t="s">
        <v>9</v>
      </c>
      <c r="Q28" s="174"/>
      <c r="R28" s="175" t="s">
        <v>99</v>
      </c>
      <c r="S28" s="162"/>
      <c r="T28" s="162"/>
      <c r="U28" s="162"/>
      <c r="V28" s="162"/>
      <c r="W28" s="162"/>
      <c r="X28" s="162"/>
      <c r="Y28" s="176" t="s">
        <v>11</v>
      </c>
      <c r="Z28" s="175"/>
      <c r="AA28" s="175"/>
      <c r="AB28" s="177" t="s">
        <v>102</v>
      </c>
      <c r="AC28" s="178"/>
      <c r="AD28" s="179"/>
      <c r="AE28" s="163"/>
      <c r="AF28" s="26"/>
      <c r="AG28" s="161" t="s">
        <v>9</v>
      </c>
      <c r="AH28" s="162" t="s">
        <v>316</v>
      </c>
      <c r="AI28" s="162"/>
      <c r="AJ28" s="179"/>
      <c r="AK28" s="179"/>
      <c r="AL28" s="179">
        <v>2004</v>
      </c>
      <c r="AM28" s="179"/>
      <c r="AN28" s="201" t="s">
        <v>318</v>
      </c>
      <c r="AO28" s="179"/>
      <c r="AP28" s="179"/>
      <c r="AQ28" s="228"/>
      <c r="AR28" s="41"/>
    </row>
    <row r="29" spans="1:44" ht="15" customHeight="1" x14ac:dyDescent="0.25">
      <c r="A29" s="2"/>
      <c r="B29" s="47" t="s">
        <v>15</v>
      </c>
      <c r="C29" s="48"/>
      <c r="D29" s="49"/>
      <c r="E29" s="27">
        <v>19</v>
      </c>
      <c r="F29" s="27">
        <v>0</v>
      </c>
      <c r="G29" s="27">
        <v>4</v>
      </c>
      <c r="H29" s="27">
        <v>6</v>
      </c>
      <c r="I29" s="27">
        <v>75</v>
      </c>
      <c r="J29" s="38"/>
      <c r="K29" s="46">
        <v>0.21052631578947367</v>
      </c>
      <c r="L29" s="46">
        <v>0.31578947368421051</v>
      </c>
      <c r="M29" s="46">
        <v>3.9473684210526314</v>
      </c>
      <c r="N29" s="29">
        <v>0.58099999999999996</v>
      </c>
      <c r="O29" s="26">
        <v>129</v>
      </c>
      <c r="P29" s="180" t="s">
        <v>68</v>
      </c>
      <c r="Q29" s="181"/>
      <c r="R29" s="175" t="s">
        <v>100</v>
      </c>
      <c r="S29" s="175"/>
      <c r="T29" s="175"/>
      <c r="U29" s="175"/>
      <c r="V29" s="175"/>
      <c r="W29" s="175"/>
      <c r="X29" s="175"/>
      <c r="Y29" s="176" t="s">
        <v>103</v>
      </c>
      <c r="Z29" s="175"/>
      <c r="AA29" s="175"/>
      <c r="AB29" s="177" t="s">
        <v>104</v>
      </c>
      <c r="AC29" s="182"/>
      <c r="AD29" s="182"/>
      <c r="AE29" s="183"/>
      <c r="AF29" s="26"/>
      <c r="AG29" s="180" t="s">
        <v>68</v>
      </c>
      <c r="AH29" s="229" t="s">
        <v>316</v>
      </c>
      <c r="AI29" s="175"/>
      <c r="AJ29" s="182"/>
      <c r="AK29" s="182"/>
      <c r="AL29" s="182">
        <v>2004</v>
      </c>
      <c r="AM29" s="182"/>
      <c r="AN29" s="201" t="s">
        <v>318</v>
      </c>
      <c r="AO29" s="182"/>
      <c r="AP29" s="182"/>
      <c r="AQ29" s="177"/>
      <c r="AR29" s="41"/>
    </row>
    <row r="30" spans="1:44" ht="15" customHeight="1" x14ac:dyDescent="0.25">
      <c r="A30" s="2"/>
      <c r="B30" s="50" t="s">
        <v>16</v>
      </c>
      <c r="C30" s="51"/>
      <c r="D30" s="52"/>
      <c r="E30" s="33">
        <v>24</v>
      </c>
      <c r="F30" s="33">
        <v>0</v>
      </c>
      <c r="G30" s="33">
        <v>9</v>
      </c>
      <c r="H30" s="33">
        <v>20</v>
      </c>
      <c r="I30" s="33">
        <v>93</v>
      </c>
      <c r="J30" s="38"/>
      <c r="K30" s="53">
        <v>0.38</v>
      </c>
      <c r="L30" s="53">
        <v>0.83</v>
      </c>
      <c r="M30" s="53">
        <v>3.88</v>
      </c>
      <c r="N30" s="54">
        <v>0.46296296296296297</v>
      </c>
      <c r="O30" s="26">
        <v>200</v>
      </c>
      <c r="P30" s="180" t="s">
        <v>69</v>
      </c>
      <c r="Q30" s="181"/>
      <c r="R30" s="175" t="s">
        <v>99</v>
      </c>
      <c r="S30" s="175"/>
      <c r="T30" s="175"/>
      <c r="U30" s="175"/>
      <c r="V30" s="175"/>
      <c r="W30" s="175"/>
      <c r="X30" s="175"/>
      <c r="Y30" s="176" t="s">
        <v>11</v>
      </c>
      <c r="Z30" s="175"/>
      <c r="AA30" s="175"/>
      <c r="AB30" s="177" t="s">
        <v>102</v>
      </c>
      <c r="AC30" s="182"/>
      <c r="AD30" s="182"/>
      <c r="AE30" s="183"/>
      <c r="AF30" s="26"/>
      <c r="AG30" s="180" t="s">
        <v>69</v>
      </c>
      <c r="AH30" s="229" t="s">
        <v>317</v>
      </c>
      <c r="AI30" s="175"/>
      <c r="AJ30" s="182"/>
      <c r="AK30" s="182"/>
      <c r="AL30" s="182">
        <v>2552</v>
      </c>
      <c r="AM30" s="182"/>
      <c r="AN30" s="201" t="s">
        <v>319</v>
      </c>
      <c r="AO30" s="182"/>
      <c r="AP30" s="182"/>
      <c r="AQ30" s="177"/>
      <c r="AR30" s="41"/>
    </row>
    <row r="31" spans="1:44" ht="15" customHeight="1" x14ac:dyDescent="0.25">
      <c r="A31" s="2"/>
      <c r="B31" s="55" t="s">
        <v>26</v>
      </c>
      <c r="C31" s="56"/>
      <c r="D31" s="57"/>
      <c r="E31" s="20">
        <v>407</v>
      </c>
      <c r="F31" s="20">
        <v>6</v>
      </c>
      <c r="G31" s="20">
        <v>111</v>
      </c>
      <c r="H31" s="20">
        <v>422</v>
      </c>
      <c r="I31" s="20">
        <v>1887</v>
      </c>
      <c r="J31" s="38"/>
      <c r="K31" s="58">
        <v>0.28855721393034828</v>
      </c>
      <c r="L31" s="58">
        <v>1.04</v>
      </c>
      <c r="M31" s="58">
        <v>4.6399999999999997</v>
      </c>
      <c r="N31" s="36">
        <f>PRODUCT(I31/O31)</f>
        <v>0.56294749403341293</v>
      </c>
      <c r="O31" s="26">
        <f>SUM(O28:O30)</f>
        <v>3352</v>
      </c>
      <c r="P31" s="184" t="s">
        <v>10</v>
      </c>
      <c r="Q31" s="185"/>
      <c r="R31" s="186" t="s">
        <v>101</v>
      </c>
      <c r="S31" s="186"/>
      <c r="T31" s="186"/>
      <c r="U31" s="186"/>
      <c r="V31" s="186"/>
      <c r="W31" s="186"/>
      <c r="X31" s="186"/>
      <c r="Y31" s="187" t="s">
        <v>105</v>
      </c>
      <c r="Z31" s="186"/>
      <c r="AA31" s="186"/>
      <c r="AB31" s="64" t="s">
        <v>106</v>
      </c>
      <c r="AC31" s="188"/>
      <c r="AD31" s="188"/>
      <c r="AE31" s="189"/>
      <c r="AF31" s="26"/>
      <c r="AG31" s="184" t="s">
        <v>10</v>
      </c>
      <c r="AH31" s="230"/>
      <c r="AI31" s="186"/>
      <c r="AJ31" s="188"/>
      <c r="AK31" s="188"/>
      <c r="AL31" s="188"/>
      <c r="AM31" s="188"/>
      <c r="AN31" s="191"/>
      <c r="AO31" s="188"/>
      <c r="AP31" s="188"/>
      <c r="AQ31" s="64"/>
      <c r="AR31" s="41"/>
    </row>
    <row r="32" spans="1:44" ht="15" customHeight="1" x14ac:dyDescent="0.25">
      <c r="A32" s="2"/>
      <c r="B32" s="114"/>
      <c r="C32" s="114"/>
      <c r="D32" s="114"/>
      <c r="E32" s="114"/>
      <c r="F32" s="114"/>
      <c r="G32" s="114"/>
      <c r="H32" s="114"/>
      <c r="I32" s="114"/>
      <c r="J32" s="38"/>
      <c r="K32" s="114"/>
      <c r="L32" s="114"/>
      <c r="M32" s="114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55" s="11" customFormat="1" ht="15" customHeight="1" x14ac:dyDescent="0.25">
      <c r="A33" s="25"/>
      <c r="B33" s="38" t="s">
        <v>41</v>
      </c>
      <c r="C33" s="38"/>
      <c r="D33" s="38" t="s">
        <v>93</v>
      </c>
      <c r="E33" s="38"/>
      <c r="F33" s="38"/>
      <c r="G33" s="38"/>
      <c r="H33" s="38"/>
      <c r="I33" s="38"/>
      <c r="J33" s="38"/>
      <c r="K33" s="38" t="s">
        <v>95</v>
      </c>
      <c r="L33" s="38"/>
      <c r="M33" s="38"/>
      <c r="N33" s="39"/>
      <c r="O33" s="26"/>
      <c r="P33" s="38"/>
      <c r="Q33" s="38" t="s">
        <v>94</v>
      </c>
      <c r="R33" s="38"/>
      <c r="S33" s="26"/>
      <c r="T33" s="26"/>
      <c r="U33" s="26"/>
      <c r="V33" s="59"/>
      <c r="W33" s="38"/>
      <c r="X33" s="77" t="s">
        <v>96</v>
      </c>
      <c r="Y33" s="77"/>
      <c r="Z33" s="77"/>
      <c r="AA33" s="26"/>
      <c r="AB33" s="26"/>
      <c r="AC33" s="26"/>
      <c r="AD33" s="26"/>
      <c r="AE33" s="38" t="s">
        <v>97</v>
      </c>
      <c r="AF33" s="38"/>
      <c r="AG33" s="38"/>
      <c r="AH33" s="38"/>
      <c r="AI33" s="38" t="s">
        <v>157</v>
      </c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1:55" ht="15" customHeight="1" x14ac:dyDescent="0.25">
      <c r="A34" s="2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0"/>
      <c r="O34" s="26"/>
      <c r="P34" s="38"/>
      <c r="Q34" s="40"/>
      <c r="R34" s="38"/>
      <c r="S34" s="38"/>
      <c r="T34" s="38"/>
      <c r="U34" s="26"/>
      <c r="V34" s="59"/>
      <c r="W34" s="38"/>
      <c r="X34" s="38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  <c r="AO34" s="38"/>
      <c r="AP34" s="38"/>
      <c r="AQ34" s="38"/>
      <c r="AR34" s="38"/>
      <c r="AS34" s="38"/>
      <c r="AT34" s="38"/>
      <c r="AU34" s="38"/>
      <c r="AV34" s="38"/>
      <c r="AW34" s="11"/>
      <c r="AX34" s="11"/>
      <c r="AY34" s="11"/>
      <c r="AZ34" s="11"/>
      <c r="BA34" s="11"/>
      <c r="BB34" s="11"/>
      <c r="BC34" s="11"/>
    </row>
    <row r="35" spans="1:55" ht="15" customHeight="1" x14ac:dyDescent="0.2">
      <c r="A35" s="2"/>
      <c r="B35" s="192" t="s">
        <v>158</v>
      </c>
      <c r="C35" s="193"/>
      <c r="D35" s="193"/>
      <c r="E35" s="193"/>
      <c r="F35" s="193" t="s">
        <v>159</v>
      </c>
      <c r="G35" s="193" t="s">
        <v>3</v>
      </c>
      <c r="H35" s="193" t="s">
        <v>5</v>
      </c>
      <c r="I35" s="193" t="s">
        <v>6</v>
      </c>
      <c r="J35" s="193" t="s">
        <v>160</v>
      </c>
      <c r="K35" s="108" t="s">
        <v>17</v>
      </c>
      <c r="L35" s="38"/>
      <c r="M35" s="194" t="s">
        <v>161</v>
      </c>
      <c r="N35" s="195"/>
      <c r="O35" s="195"/>
      <c r="P35" s="193" t="s">
        <v>3</v>
      </c>
      <c r="Q35" s="193" t="s">
        <v>5</v>
      </c>
      <c r="R35" s="193" t="s">
        <v>6</v>
      </c>
      <c r="S35" s="193" t="s">
        <v>160</v>
      </c>
      <c r="T35" s="195"/>
      <c r="U35" s="108" t="s">
        <v>17</v>
      </c>
      <c r="V35" s="38"/>
      <c r="W35" s="194" t="s">
        <v>237</v>
      </c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6"/>
      <c r="AI35" s="192" t="s">
        <v>320</v>
      </c>
      <c r="AJ35" s="193"/>
      <c r="AK35" s="86"/>
      <c r="AL35" s="193" t="s">
        <v>321</v>
      </c>
      <c r="AM35" s="195"/>
      <c r="AN35" s="86" t="s">
        <v>322</v>
      </c>
      <c r="AO35" s="195"/>
      <c r="AP35" s="193" t="s">
        <v>323</v>
      </c>
      <c r="AQ35" s="87"/>
      <c r="AR35" s="26"/>
      <c r="AS35" s="26"/>
    </row>
    <row r="36" spans="1:55" ht="15" customHeight="1" x14ac:dyDescent="0.2">
      <c r="A36" s="2"/>
      <c r="B36" s="197">
        <v>1981</v>
      </c>
      <c r="C36" s="182" t="s">
        <v>39</v>
      </c>
      <c r="D36" s="175" t="s">
        <v>83</v>
      </c>
      <c r="E36" s="182"/>
      <c r="F36" s="182">
        <v>19</v>
      </c>
      <c r="G36" s="182">
        <v>3</v>
      </c>
      <c r="H36" s="198">
        <v>0.22727272727272727</v>
      </c>
      <c r="I36" s="198">
        <v>1.1363636363636365</v>
      </c>
      <c r="J36" s="198">
        <v>1.3636363636363635</v>
      </c>
      <c r="K36" s="199">
        <v>4.9545454545454541</v>
      </c>
      <c r="L36" s="40"/>
      <c r="M36" s="190" t="s">
        <v>162</v>
      </c>
      <c r="N36" s="182"/>
      <c r="O36" s="182">
        <v>21</v>
      </c>
      <c r="P36" s="217" t="s">
        <v>294</v>
      </c>
      <c r="Q36" s="217" t="s">
        <v>254</v>
      </c>
      <c r="R36" s="217" t="s">
        <v>269</v>
      </c>
      <c r="S36" s="217" t="s">
        <v>280</v>
      </c>
      <c r="T36" s="200"/>
      <c r="U36" s="177" t="s">
        <v>208</v>
      </c>
      <c r="V36" s="40"/>
      <c r="W36" s="190" t="s">
        <v>163</v>
      </c>
      <c r="X36" s="201"/>
      <c r="Y36" s="201"/>
      <c r="Z36" s="175"/>
      <c r="AA36" s="175"/>
      <c r="AB36" s="175"/>
      <c r="AC36" s="175"/>
      <c r="AD36" s="175"/>
      <c r="AE36" s="175"/>
      <c r="AF36" s="175"/>
      <c r="AG36" s="176"/>
      <c r="AH36" s="202"/>
      <c r="AI36" s="197">
        <v>1995</v>
      </c>
      <c r="AJ36" s="231" t="s">
        <v>325</v>
      </c>
      <c r="AK36" s="232"/>
      <c r="AL36" s="233">
        <v>1087.7</v>
      </c>
      <c r="AM36" s="201"/>
      <c r="AN36" s="234">
        <v>95.7</v>
      </c>
      <c r="AO36" s="201"/>
      <c r="AP36" s="182">
        <v>1</v>
      </c>
      <c r="AQ36" s="235"/>
      <c r="AR36" s="26"/>
      <c r="AS36" s="26"/>
    </row>
    <row r="37" spans="1:55" ht="15" customHeight="1" x14ac:dyDescent="0.2">
      <c r="A37" s="2"/>
      <c r="B37" s="197">
        <v>1982</v>
      </c>
      <c r="C37" s="182" t="s">
        <v>84</v>
      </c>
      <c r="D37" s="175" t="s">
        <v>85</v>
      </c>
      <c r="E37" s="182"/>
      <c r="F37" s="182">
        <v>20</v>
      </c>
      <c r="G37" s="182">
        <v>20</v>
      </c>
      <c r="H37" s="198">
        <v>0.35</v>
      </c>
      <c r="I37" s="198">
        <v>0.7</v>
      </c>
      <c r="J37" s="198">
        <v>1.05</v>
      </c>
      <c r="K37" s="199">
        <v>3.8</v>
      </c>
      <c r="L37" s="40"/>
      <c r="M37" s="190" t="s">
        <v>164</v>
      </c>
      <c r="N37" s="182"/>
      <c r="O37" s="182">
        <v>21</v>
      </c>
      <c r="P37" s="217" t="s">
        <v>295</v>
      </c>
      <c r="Q37" s="217" t="s">
        <v>255</v>
      </c>
      <c r="R37" s="217" t="s">
        <v>270</v>
      </c>
      <c r="S37" s="217" t="s">
        <v>281</v>
      </c>
      <c r="T37" s="200"/>
      <c r="U37" s="177" t="s">
        <v>245</v>
      </c>
      <c r="V37" s="40"/>
      <c r="W37" s="203" t="s">
        <v>238</v>
      </c>
      <c r="X37" s="201"/>
      <c r="Y37" s="201" t="s">
        <v>239</v>
      </c>
      <c r="Z37" s="213"/>
      <c r="AA37" s="213"/>
      <c r="AB37" s="213"/>
      <c r="AC37" s="213"/>
      <c r="AD37" s="213"/>
      <c r="AE37" s="213"/>
      <c r="AF37" s="213"/>
      <c r="AG37" s="213" t="s">
        <v>240</v>
      </c>
      <c r="AH37" s="183"/>
      <c r="AI37" s="197">
        <v>1996</v>
      </c>
      <c r="AJ37" s="231" t="s">
        <v>326</v>
      </c>
      <c r="AK37" s="232"/>
      <c r="AL37" s="233">
        <v>1184.7</v>
      </c>
      <c r="AM37" s="201"/>
      <c r="AN37" s="234">
        <f t="shared" ref="AN37" si="0">PRODUCT(AL37-AL36)</f>
        <v>97</v>
      </c>
      <c r="AO37" s="201"/>
      <c r="AP37" s="182"/>
      <c r="AQ37" s="235"/>
      <c r="AR37" s="26"/>
      <c r="AS37" s="26"/>
    </row>
    <row r="38" spans="1:55" ht="15" customHeight="1" x14ac:dyDescent="0.2">
      <c r="A38" s="2"/>
      <c r="B38" s="197">
        <v>1983</v>
      </c>
      <c r="C38" s="182" t="s">
        <v>37</v>
      </c>
      <c r="D38" s="175" t="s">
        <v>86</v>
      </c>
      <c r="E38" s="182"/>
      <c r="F38" s="182">
        <v>21</v>
      </c>
      <c r="G38" s="182">
        <v>21</v>
      </c>
      <c r="H38" s="198">
        <v>0</v>
      </c>
      <c r="I38" s="198"/>
      <c r="J38" s="198"/>
      <c r="K38" s="199"/>
      <c r="L38" s="40"/>
      <c r="M38" s="190" t="s">
        <v>166</v>
      </c>
      <c r="N38" s="182"/>
      <c r="O38" s="182">
        <v>21</v>
      </c>
      <c r="P38" s="217" t="s">
        <v>296</v>
      </c>
      <c r="Q38" s="217" t="s">
        <v>256</v>
      </c>
      <c r="R38" s="217" t="s">
        <v>271</v>
      </c>
      <c r="S38" s="217" t="s">
        <v>282</v>
      </c>
      <c r="T38" s="200"/>
      <c r="U38" s="177" t="s">
        <v>224</v>
      </c>
      <c r="V38" s="40"/>
      <c r="W38" s="203" t="s">
        <v>165</v>
      </c>
      <c r="X38" s="201"/>
      <c r="Y38" s="214" t="s">
        <v>195</v>
      </c>
      <c r="Z38" s="213"/>
      <c r="AA38" s="213"/>
      <c r="AB38" s="213"/>
      <c r="AC38" s="213"/>
      <c r="AD38" s="213"/>
      <c r="AE38" s="213"/>
      <c r="AF38" s="213"/>
      <c r="AG38" s="215" t="s">
        <v>194</v>
      </c>
      <c r="AH38" s="183"/>
      <c r="AI38" s="197" t="s">
        <v>324</v>
      </c>
      <c r="AJ38" s="182"/>
      <c r="AK38" s="182"/>
      <c r="AL38" s="233"/>
      <c r="AM38" s="175"/>
      <c r="AN38" s="175"/>
      <c r="AO38" s="175"/>
      <c r="AP38" s="175"/>
      <c r="AQ38" s="183"/>
      <c r="AR38" s="26"/>
      <c r="AS38" s="26"/>
    </row>
    <row r="39" spans="1:55" ht="15" customHeight="1" x14ac:dyDescent="0.2">
      <c r="A39" s="2"/>
      <c r="B39" s="197">
        <v>1984</v>
      </c>
      <c r="C39" s="182" t="s">
        <v>40</v>
      </c>
      <c r="D39" s="175" t="s">
        <v>86</v>
      </c>
      <c r="E39" s="182"/>
      <c r="F39" s="182">
        <v>22</v>
      </c>
      <c r="G39" s="182">
        <v>22</v>
      </c>
      <c r="H39" s="198">
        <v>0.42105263157894735</v>
      </c>
      <c r="I39" s="198">
        <v>1.2105263157894737</v>
      </c>
      <c r="J39" s="198">
        <v>1.631578947368421</v>
      </c>
      <c r="K39" s="199">
        <v>4.2105263157894735</v>
      </c>
      <c r="L39" s="40"/>
      <c r="M39" s="190" t="s">
        <v>167</v>
      </c>
      <c r="N39" s="182"/>
      <c r="O39" s="182"/>
      <c r="P39" s="217" t="s">
        <v>297</v>
      </c>
      <c r="Q39" s="217" t="s">
        <v>257</v>
      </c>
      <c r="R39" s="217" t="s">
        <v>272</v>
      </c>
      <c r="S39" s="217" t="s">
        <v>283</v>
      </c>
      <c r="T39" s="200"/>
      <c r="U39" s="177" t="s">
        <v>230</v>
      </c>
      <c r="V39" s="40"/>
      <c r="W39" s="190"/>
      <c r="X39" s="201"/>
      <c r="Y39" s="175"/>
      <c r="Z39" s="175"/>
      <c r="AA39" s="175"/>
      <c r="AB39" s="175"/>
      <c r="AC39" s="175"/>
      <c r="AD39" s="175"/>
      <c r="AE39" s="175"/>
      <c r="AF39" s="204"/>
      <c r="AG39" s="175"/>
      <c r="AH39" s="205"/>
      <c r="AI39" s="197">
        <v>2022</v>
      </c>
      <c r="AJ39" s="182" t="s">
        <v>220</v>
      </c>
      <c r="AK39" s="182"/>
      <c r="AL39" s="233">
        <v>1184.7</v>
      </c>
      <c r="AM39" s="175"/>
      <c r="AN39" s="175"/>
      <c r="AO39" s="175"/>
      <c r="AP39" s="175"/>
      <c r="AQ39" s="183"/>
      <c r="AR39" s="26"/>
      <c r="AS39" s="26"/>
    </row>
    <row r="40" spans="1:55" ht="15" customHeight="1" x14ac:dyDescent="0.2">
      <c r="A40" s="2"/>
      <c r="B40" s="197">
        <v>1985</v>
      </c>
      <c r="C40" s="182" t="s">
        <v>33</v>
      </c>
      <c r="D40" s="175" t="s">
        <v>86</v>
      </c>
      <c r="E40" s="182"/>
      <c r="F40" s="182">
        <v>23</v>
      </c>
      <c r="G40" s="182">
        <v>22</v>
      </c>
      <c r="H40" s="198">
        <v>0.59090909090909094</v>
      </c>
      <c r="I40" s="198">
        <v>0.86363636363636365</v>
      </c>
      <c r="J40" s="198">
        <v>1.4545454545454546</v>
      </c>
      <c r="K40" s="199">
        <v>4.2727272727272725</v>
      </c>
      <c r="L40" s="40"/>
      <c r="M40" s="190" t="s">
        <v>169</v>
      </c>
      <c r="N40" s="182"/>
      <c r="O40" s="182"/>
      <c r="P40" s="217" t="s">
        <v>298</v>
      </c>
      <c r="Q40" s="217" t="s">
        <v>258</v>
      </c>
      <c r="R40" s="217" t="s">
        <v>273</v>
      </c>
      <c r="S40" s="217" t="s">
        <v>284</v>
      </c>
      <c r="T40" s="200"/>
      <c r="U40" s="177" t="s">
        <v>246</v>
      </c>
      <c r="V40" s="40"/>
      <c r="W40" s="206" t="s">
        <v>168</v>
      </c>
      <c r="X40" s="201"/>
      <c r="Y40" s="175"/>
      <c r="Z40" s="175"/>
      <c r="AA40" s="175"/>
      <c r="AB40" s="175"/>
      <c r="AC40" s="175"/>
      <c r="AD40" s="175"/>
      <c r="AE40" s="175"/>
      <c r="AF40" s="204"/>
      <c r="AG40" s="175"/>
      <c r="AH40" s="205"/>
      <c r="AI40" s="236"/>
      <c r="AJ40" s="237"/>
      <c r="AK40" s="237"/>
      <c r="AL40" s="237"/>
      <c r="AM40" s="237"/>
      <c r="AN40" s="182"/>
      <c r="AO40" s="182"/>
      <c r="AP40" s="182"/>
      <c r="AQ40" s="183"/>
      <c r="AR40" s="26"/>
      <c r="AS40" s="26"/>
    </row>
    <row r="41" spans="1:55" ht="15" customHeight="1" x14ac:dyDescent="0.2">
      <c r="A41" s="2"/>
      <c r="B41" s="197">
        <v>1986</v>
      </c>
      <c r="C41" s="182" t="s">
        <v>84</v>
      </c>
      <c r="D41" s="175" t="s">
        <v>86</v>
      </c>
      <c r="E41" s="182"/>
      <c r="F41" s="182">
        <v>24</v>
      </c>
      <c r="G41" s="182">
        <v>22</v>
      </c>
      <c r="H41" s="218">
        <v>0.7142857142857143</v>
      </c>
      <c r="I41" s="198">
        <v>1</v>
      </c>
      <c r="J41" s="198">
        <v>1.7142857142857142</v>
      </c>
      <c r="K41" s="199">
        <v>4.2857142857142856</v>
      </c>
      <c r="L41" s="40"/>
      <c r="M41" s="190" t="s">
        <v>170</v>
      </c>
      <c r="N41" s="182"/>
      <c r="O41" s="182"/>
      <c r="P41" s="217" t="s">
        <v>299</v>
      </c>
      <c r="Q41" s="217" t="s">
        <v>259</v>
      </c>
      <c r="R41" s="217" t="s">
        <v>274</v>
      </c>
      <c r="S41" s="217" t="s">
        <v>285</v>
      </c>
      <c r="T41" s="200"/>
      <c r="U41" s="177" t="s">
        <v>247</v>
      </c>
      <c r="V41" s="40"/>
      <c r="W41" s="203" t="s">
        <v>238</v>
      </c>
      <c r="X41" s="201"/>
      <c r="Y41" s="215" t="s">
        <v>241</v>
      </c>
      <c r="Z41" s="216"/>
      <c r="AA41" s="216"/>
      <c r="AB41" s="216"/>
      <c r="AC41" s="216"/>
      <c r="AD41" s="216"/>
      <c r="AE41" s="216"/>
      <c r="AF41" s="216"/>
      <c r="AG41" s="215" t="s">
        <v>242</v>
      </c>
      <c r="AH41" s="199">
        <v>1.0471204188481675</v>
      </c>
      <c r="AI41" s="236"/>
      <c r="AJ41" s="237"/>
      <c r="AK41" s="237"/>
      <c r="AL41" s="237"/>
      <c r="AM41" s="237"/>
      <c r="AN41" s="182"/>
      <c r="AO41" s="182"/>
      <c r="AP41" s="182"/>
      <c r="AQ41" s="183"/>
      <c r="AR41" s="26"/>
      <c r="AS41" s="26"/>
    </row>
    <row r="42" spans="1:55" ht="15" customHeight="1" x14ac:dyDescent="0.2">
      <c r="A42" s="2"/>
      <c r="B42" s="197">
        <v>1987</v>
      </c>
      <c r="C42" s="182" t="s">
        <v>38</v>
      </c>
      <c r="D42" s="175" t="s">
        <v>88</v>
      </c>
      <c r="E42" s="182"/>
      <c r="F42" s="182">
        <v>25</v>
      </c>
      <c r="G42" s="182">
        <v>22</v>
      </c>
      <c r="H42" s="198">
        <v>0.40909090909090912</v>
      </c>
      <c r="I42" s="218">
        <v>1.4545454545454546</v>
      </c>
      <c r="J42" s="198">
        <v>1.8636363636363635</v>
      </c>
      <c r="K42" s="199">
        <v>4.1363636363636367</v>
      </c>
      <c r="L42" s="40"/>
      <c r="M42" s="190" t="s">
        <v>171</v>
      </c>
      <c r="N42" s="182"/>
      <c r="O42" s="182"/>
      <c r="P42" s="217" t="s">
        <v>300</v>
      </c>
      <c r="Q42" s="217" t="s">
        <v>260</v>
      </c>
      <c r="R42" s="217" t="s">
        <v>209</v>
      </c>
      <c r="S42" s="217" t="s">
        <v>286</v>
      </c>
      <c r="T42" s="200"/>
      <c r="U42" s="177" t="s">
        <v>248</v>
      </c>
      <c r="V42" s="40"/>
      <c r="W42" s="203" t="s">
        <v>165</v>
      </c>
      <c r="X42" s="201"/>
      <c r="Y42" s="214" t="s">
        <v>197</v>
      </c>
      <c r="Z42" s="213"/>
      <c r="AA42" s="213"/>
      <c r="AB42" s="213"/>
      <c r="AC42" s="213"/>
      <c r="AD42" s="213"/>
      <c r="AE42" s="213"/>
      <c r="AF42" s="213"/>
      <c r="AG42" s="215" t="s">
        <v>196</v>
      </c>
      <c r="AH42" s="199">
        <v>1.0830324909747293</v>
      </c>
      <c r="AI42" s="236"/>
      <c r="AJ42" s="237"/>
      <c r="AK42" s="237"/>
      <c r="AL42" s="237"/>
      <c r="AM42" s="237"/>
      <c r="AN42" s="182"/>
      <c r="AO42" s="182"/>
      <c r="AP42" s="182"/>
      <c r="AQ42" s="183"/>
      <c r="AR42" s="26"/>
      <c r="AS42" s="26"/>
    </row>
    <row r="43" spans="1:55" ht="15" customHeight="1" x14ac:dyDescent="0.2">
      <c r="A43" s="2"/>
      <c r="B43" s="197">
        <v>1988</v>
      </c>
      <c r="C43" s="182" t="s">
        <v>36</v>
      </c>
      <c r="D43" s="175" t="s">
        <v>88</v>
      </c>
      <c r="E43" s="182"/>
      <c r="F43" s="182">
        <v>26</v>
      </c>
      <c r="G43" s="182">
        <v>22</v>
      </c>
      <c r="H43" s="198">
        <v>0.63636363636363635</v>
      </c>
      <c r="I43" s="198">
        <v>1.4545454545454546</v>
      </c>
      <c r="J43" s="218">
        <v>2.0909090909090908</v>
      </c>
      <c r="K43" s="199">
        <v>5.3181818181818183</v>
      </c>
      <c r="L43" s="40"/>
      <c r="M43" s="190" t="s">
        <v>172</v>
      </c>
      <c r="N43" s="182"/>
      <c r="O43" s="182"/>
      <c r="P43" s="217" t="s">
        <v>213</v>
      </c>
      <c r="Q43" s="217" t="s">
        <v>261</v>
      </c>
      <c r="R43" s="217" t="s">
        <v>275</v>
      </c>
      <c r="S43" s="217" t="s">
        <v>287</v>
      </c>
      <c r="T43" s="200"/>
      <c r="U43" s="177" t="s">
        <v>249</v>
      </c>
      <c r="V43" s="40"/>
      <c r="W43" s="190"/>
      <c r="X43" s="201"/>
      <c r="Y43" s="175"/>
      <c r="Z43" s="175"/>
      <c r="AA43" s="175"/>
      <c r="AB43" s="175"/>
      <c r="AC43" s="175"/>
      <c r="AD43" s="175"/>
      <c r="AE43" s="175"/>
      <c r="AF43" s="204"/>
      <c r="AG43" s="175"/>
      <c r="AH43" s="205"/>
      <c r="AI43" s="236"/>
      <c r="AJ43" s="237"/>
      <c r="AK43" s="237"/>
      <c r="AL43" s="237"/>
      <c r="AM43" s="237"/>
      <c r="AN43" s="182"/>
      <c r="AO43" s="182"/>
      <c r="AP43" s="182"/>
      <c r="AQ43" s="183"/>
      <c r="AR43" s="26"/>
      <c r="AS43" s="26"/>
    </row>
    <row r="44" spans="1:55" ht="15" customHeight="1" x14ac:dyDescent="0.2">
      <c r="A44" s="2"/>
      <c r="B44" s="197">
        <v>1989</v>
      </c>
      <c r="C44" s="182" t="s">
        <v>57</v>
      </c>
      <c r="D44" s="175" t="s">
        <v>88</v>
      </c>
      <c r="E44" s="182"/>
      <c r="F44" s="182">
        <v>27</v>
      </c>
      <c r="G44" s="182">
        <v>20</v>
      </c>
      <c r="H44" s="198">
        <v>0.1</v>
      </c>
      <c r="I44" s="198">
        <v>0.7</v>
      </c>
      <c r="J44" s="198">
        <v>0.8</v>
      </c>
      <c r="K44" s="199">
        <v>3.75</v>
      </c>
      <c r="L44" s="40"/>
      <c r="M44" s="190" t="s">
        <v>173</v>
      </c>
      <c r="N44" s="182"/>
      <c r="O44" s="182"/>
      <c r="P44" s="217" t="s">
        <v>301</v>
      </c>
      <c r="Q44" s="217" t="s">
        <v>262</v>
      </c>
      <c r="R44" s="217" t="s">
        <v>276</v>
      </c>
      <c r="S44" s="217" t="s">
        <v>204</v>
      </c>
      <c r="T44" s="200"/>
      <c r="U44" s="177" t="s">
        <v>250</v>
      </c>
      <c r="V44" s="40"/>
      <c r="W44" s="203" t="s">
        <v>305</v>
      </c>
      <c r="X44" s="201"/>
      <c r="Y44" s="201"/>
      <c r="Z44" s="175"/>
      <c r="AA44" s="175"/>
      <c r="AB44" s="175"/>
      <c r="AC44" s="201"/>
      <c r="AD44" s="175"/>
      <c r="AE44" s="175"/>
      <c r="AF44" s="175"/>
      <c r="AG44" s="223"/>
      <c r="AH44" s="177"/>
      <c r="AI44" s="236"/>
      <c r="AJ44" s="237"/>
      <c r="AK44" s="237"/>
      <c r="AL44" s="237"/>
      <c r="AM44" s="237"/>
      <c r="AN44" s="182"/>
      <c r="AO44" s="182"/>
      <c r="AP44" s="182"/>
      <c r="AQ44" s="183"/>
      <c r="AR44" s="26"/>
      <c r="AS44" s="26"/>
    </row>
    <row r="45" spans="1:55" ht="15" customHeight="1" x14ac:dyDescent="0.2">
      <c r="A45" s="2"/>
      <c r="B45" s="197">
        <v>1990</v>
      </c>
      <c r="C45" s="182" t="s">
        <v>89</v>
      </c>
      <c r="D45" s="175" t="s">
        <v>90</v>
      </c>
      <c r="E45" s="182"/>
      <c r="F45" s="182">
        <v>28</v>
      </c>
      <c r="G45" s="182">
        <v>26</v>
      </c>
      <c r="H45" s="198">
        <v>0.15384615384615385</v>
      </c>
      <c r="I45" s="198">
        <v>0.96153846153846156</v>
      </c>
      <c r="J45" s="198">
        <v>1.1153846153846154</v>
      </c>
      <c r="K45" s="199">
        <v>5.2307692307692308</v>
      </c>
      <c r="L45" s="40"/>
      <c r="M45" s="190" t="s">
        <v>174</v>
      </c>
      <c r="N45" s="182"/>
      <c r="O45" s="182"/>
      <c r="P45" s="217" t="s">
        <v>302</v>
      </c>
      <c r="Q45" s="217" t="s">
        <v>263</v>
      </c>
      <c r="R45" s="217" t="s">
        <v>277</v>
      </c>
      <c r="S45" s="217" t="s">
        <v>288</v>
      </c>
      <c r="T45" s="200"/>
      <c r="U45" s="177" t="s">
        <v>251</v>
      </c>
      <c r="V45" s="40"/>
      <c r="W45" s="203" t="s">
        <v>306</v>
      </c>
      <c r="X45" s="201"/>
      <c r="Y45" s="215" t="s">
        <v>307</v>
      </c>
      <c r="Z45" s="213"/>
      <c r="AA45" s="213"/>
      <c r="AB45" s="213"/>
      <c r="AC45" s="213"/>
      <c r="AD45" s="213"/>
      <c r="AE45" s="213"/>
      <c r="AF45" s="213"/>
      <c r="AG45" s="215" t="s">
        <v>308</v>
      </c>
      <c r="AH45" s="199">
        <v>1.3774104683195592</v>
      </c>
      <c r="AI45" s="236"/>
      <c r="AJ45" s="237"/>
      <c r="AK45" s="237"/>
      <c r="AL45" s="237"/>
      <c r="AM45" s="237"/>
      <c r="AN45" s="182"/>
      <c r="AO45" s="182"/>
      <c r="AP45" s="182"/>
      <c r="AQ45" s="183"/>
      <c r="AR45" s="26"/>
      <c r="AS45" s="26"/>
    </row>
    <row r="46" spans="1:55" ht="15" customHeight="1" x14ac:dyDescent="0.2">
      <c r="A46" s="2"/>
      <c r="B46" s="197">
        <v>1991</v>
      </c>
      <c r="C46" s="182" t="s">
        <v>38</v>
      </c>
      <c r="D46" s="175" t="s">
        <v>90</v>
      </c>
      <c r="E46" s="182"/>
      <c r="F46" s="182">
        <v>29</v>
      </c>
      <c r="G46" s="182">
        <v>26</v>
      </c>
      <c r="H46" s="198">
        <v>0.19230769230769232</v>
      </c>
      <c r="I46" s="198">
        <v>1.0384615384615385</v>
      </c>
      <c r="J46" s="198">
        <v>1.2307692307692308</v>
      </c>
      <c r="K46" s="199">
        <v>4.7692307692307692</v>
      </c>
      <c r="L46" s="40"/>
      <c r="M46" s="190" t="s">
        <v>175</v>
      </c>
      <c r="N46" s="182"/>
      <c r="O46" s="182"/>
      <c r="P46" s="217" t="s">
        <v>248</v>
      </c>
      <c r="Q46" s="217" t="s">
        <v>264</v>
      </c>
      <c r="R46" s="217" t="s">
        <v>278</v>
      </c>
      <c r="S46" s="217" t="s">
        <v>217</v>
      </c>
      <c r="T46" s="200"/>
      <c r="U46" s="177" t="s">
        <v>252</v>
      </c>
      <c r="V46" s="40"/>
      <c r="W46" s="190"/>
      <c r="X46" s="201"/>
      <c r="Y46" s="201"/>
      <c r="Z46" s="175"/>
      <c r="AA46" s="175"/>
      <c r="AB46" s="175"/>
      <c r="AC46" s="175"/>
      <c r="AD46" s="175"/>
      <c r="AE46" s="175"/>
      <c r="AF46" s="204"/>
      <c r="AG46" s="175"/>
      <c r="AH46" s="205"/>
      <c r="AI46" s="236"/>
      <c r="AJ46" s="237"/>
      <c r="AK46" s="237"/>
      <c r="AL46" s="237"/>
      <c r="AM46" s="237"/>
      <c r="AN46" s="182"/>
      <c r="AO46" s="182"/>
      <c r="AP46" s="182"/>
      <c r="AQ46" s="183"/>
      <c r="AR46" s="26"/>
      <c r="AS46" s="26"/>
    </row>
    <row r="47" spans="1:55" ht="15" customHeight="1" x14ac:dyDescent="0.2">
      <c r="A47" s="2"/>
      <c r="B47" s="197">
        <v>1992</v>
      </c>
      <c r="C47" s="182" t="s">
        <v>57</v>
      </c>
      <c r="D47" s="175" t="s">
        <v>90</v>
      </c>
      <c r="E47" s="182"/>
      <c r="F47" s="182">
        <v>30</v>
      </c>
      <c r="G47" s="182">
        <v>26</v>
      </c>
      <c r="H47" s="198">
        <v>0.19230769230769232</v>
      </c>
      <c r="I47" s="198">
        <v>1.1923076923076923</v>
      </c>
      <c r="J47" s="198">
        <v>1.3846153846153846</v>
      </c>
      <c r="K47" s="219">
        <v>5.7692307692307692</v>
      </c>
      <c r="L47" s="40"/>
      <c r="M47" s="190" t="s">
        <v>176</v>
      </c>
      <c r="N47" s="182"/>
      <c r="O47" s="182"/>
      <c r="P47" s="217" t="s">
        <v>303</v>
      </c>
      <c r="Q47" s="217" t="s">
        <v>265</v>
      </c>
      <c r="R47" s="217" t="s">
        <v>279</v>
      </c>
      <c r="S47" s="217" t="s">
        <v>289</v>
      </c>
      <c r="T47" s="200"/>
      <c r="U47" s="177" t="s">
        <v>253</v>
      </c>
      <c r="V47" s="40"/>
      <c r="W47" s="190" t="s">
        <v>177</v>
      </c>
      <c r="X47" s="201"/>
      <c r="Y47" s="175"/>
      <c r="Z47" s="175"/>
      <c r="AA47" s="175"/>
      <c r="AB47" s="175"/>
      <c r="AC47" s="175"/>
      <c r="AD47" s="175"/>
      <c r="AE47" s="175"/>
      <c r="AF47" s="204"/>
      <c r="AG47" s="175"/>
      <c r="AH47" s="205"/>
      <c r="AI47" s="236"/>
      <c r="AJ47" s="237"/>
      <c r="AK47" s="237"/>
      <c r="AL47" s="237"/>
      <c r="AM47" s="237"/>
      <c r="AN47" s="182"/>
      <c r="AO47" s="175"/>
      <c r="AP47" s="182"/>
      <c r="AQ47" s="183"/>
      <c r="AR47" s="26"/>
      <c r="AS47" s="26"/>
    </row>
    <row r="48" spans="1:55" ht="15" customHeight="1" x14ac:dyDescent="0.2">
      <c r="A48" s="2"/>
      <c r="B48" s="197">
        <v>1993</v>
      </c>
      <c r="C48" s="182" t="s">
        <v>74</v>
      </c>
      <c r="D48" s="175" t="s">
        <v>90</v>
      </c>
      <c r="E48" s="182"/>
      <c r="F48" s="182">
        <v>31</v>
      </c>
      <c r="G48" s="182">
        <v>28</v>
      </c>
      <c r="H48" s="198">
        <v>0.14285714285714285</v>
      </c>
      <c r="I48" s="198">
        <v>1.25</v>
      </c>
      <c r="J48" s="198">
        <v>1.3928571428571428</v>
      </c>
      <c r="K48" s="199">
        <v>4.8928571428571432</v>
      </c>
      <c r="L48" s="40"/>
      <c r="M48" s="190" t="s">
        <v>178</v>
      </c>
      <c r="N48" s="182"/>
      <c r="O48" s="182"/>
      <c r="P48" s="217" t="s">
        <v>293</v>
      </c>
      <c r="Q48" s="217" t="s">
        <v>264</v>
      </c>
      <c r="R48" s="217" t="s">
        <v>141</v>
      </c>
      <c r="S48" s="217" t="s">
        <v>290</v>
      </c>
      <c r="T48" s="200"/>
      <c r="U48" s="177" t="s">
        <v>143</v>
      </c>
      <c r="V48" s="40"/>
      <c r="W48" s="190">
        <v>1000</v>
      </c>
      <c r="X48" s="201"/>
      <c r="Y48" s="213" t="s">
        <v>243</v>
      </c>
      <c r="Z48" s="213"/>
      <c r="AA48" s="213"/>
      <c r="AB48" s="213"/>
      <c r="AC48" s="213"/>
      <c r="AD48" s="213"/>
      <c r="AE48" s="213"/>
      <c r="AF48" s="213"/>
      <c r="AG48" s="213" t="s">
        <v>244</v>
      </c>
      <c r="AH48" s="199">
        <v>4.5248868778280542</v>
      </c>
      <c r="AI48" s="236"/>
      <c r="AJ48" s="237"/>
      <c r="AK48" s="237"/>
      <c r="AL48" s="237"/>
      <c r="AM48" s="237"/>
      <c r="AN48" s="237"/>
      <c r="AO48" s="237"/>
      <c r="AP48" s="237"/>
      <c r="AQ48" s="238"/>
      <c r="AR48" s="26"/>
      <c r="AS48" s="26"/>
    </row>
    <row r="49" spans="1:45" ht="15" customHeight="1" x14ac:dyDescent="0.2">
      <c r="A49" s="2"/>
      <c r="B49" s="197">
        <v>1994</v>
      </c>
      <c r="C49" s="182" t="s">
        <v>38</v>
      </c>
      <c r="D49" s="175" t="s">
        <v>90</v>
      </c>
      <c r="E49" s="182"/>
      <c r="F49" s="182">
        <v>32</v>
      </c>
      <c r="G49" s="182">
        <v>34</v>
      </c>
      <c r="H49" s="198">
        <v>0.125</v>
      </c>
      <c r="I49" s="198">
        <v>0.8125</v>
      </c>
      <c r="J49" s="198">
        <v>0.9375</v>
      </c>
      <c r="K49" s="199">
        <v>4.8125</v>
      </c>
      <c r="L49" s="40"/>
      <c r="M49" s="190" t="s">
        <v>179</v>
      </c>
      <c r="N49" s="182"/>
      <c r="O49" s="182"/>
      <c r="P49" s="217" t="s">
        <v>304</v>
      </c>
      <c r="Q49" s="217" t="s">
        <v>266</v>
      </c>
      <c r="R49" s="217" t="s">
        <v>134</v>
      </c>
      <c r="S49" s="217" t="s">
        <v>291</v>
      </c>
      <c r="T49" s="200"/>
      <c r="U49" s="177" t="s">
        <v>74</v>
      </c>
      <c r="V49" s="40"/>
      <c r="W49" s="190"/>
      <c r="X49" s="201"/>
      <c r="Y49" s="201"/>
      <c r="Z49" s="175"/>
      <c r="AA49" s="175"/>
      <c r="AB49" s="175"/>
      <c r="AC49" s="175"/>
      <c r="AD49" s="175"/>
      <c r="AE49" s="175"/>
      <c r="AF49" s="175"/>
      <c r="AG49" s="176"/>
      <c r="AH49" s="202"/>
      <c r="AI49" s="236"/>
      <c r="AJ49" s="237"/>
      <c r="AK49" s="237"/>
      <c r="AL49" s="237"/>
      <c r="AM49" s="237"/>
      <c r="AN49" s="237"/>
      <c r="AO49" s="237"/>
      <c r="AP49" s="237"/>
      <c r="AQ49" s="238"/>
      <c r="AR49" s="26"/>
      <c r="AS49" s="26"/>
    </row>
    <row r="50" spans="1:45" ht="15" customHeight="1" x14ac:dyDescent="0.2">
      <c r="A50" s="2"/>
      <c r="B50" s="197">
        <v>1995</v>
      </c>
      <c r="C50" s="182" t="s">
        <v>38</v>
      </c>
      <c r="D50" s="175" t="s">
        <v>90</v>
      </c>
      <c r="E50" s="182"/>
      <c r="F50" s="182">
        <v>33</v>
      </c>
      <c r="G50" s="182">
        <v>27</v>
      </c>
      <c r="H50" s="198">
        <v>0.13793103448275862</v>
      </c>
      <c r="I50" s="198">
        <v>1.1379310344827587</v>
      </c>
      <c r="J50" s="198">
        <v>1.2758620689655173</v>
      </c>
      <c r="K50" s="199">
        <v>5.2068965517241379</v>
      </c>
      <c r="L50" s="40"/>
      <c r="M50" s="190" t="s">
        <v>180</v>
      </c>
      <c r="N50" s="182"/>
      <c r="O50" s="182"/>
      <c r="P50" s="217" t="s">
        <v>140</v>
      </c>
      <c r="Q50" s="217" t="s">
        <v>267</v>
      </c>
      <c r="R50" s="217" t="s">
        <v>89</v>
      </c>
      <c r="S50" s="217" t="s">
        <v>292</v>
      </c>
      <c r="T50" s="200"/>
      <c r="U50" s="177" t="s">
        <v>57</v>
      </c>
      <c r="V50" s="40"/>
      <c r="W50" s="190"/>
      <c r="X50" s="201"/>
      <c r="Y50" s="201"/>
      <c r="Z50" s="175"/>
      <c r="AA50" s="175"/>
      <c r="AB50" s="175"/>
      <c r="AC50" s="175"/>
      <c r="AD50" s="175"/>
      <c r="AE50" s="175"/>
      <c r="AF50" s="175"/>
      <c r="AG50" s="176"/>
      <c r="AH50" s="202"/>
      <c r="AI50" s="180"/>
      <c r="AJ50" s="175"/>
      <c r="AK50" s="175"/>
      <c r="AL50" s="175"/>
      <c r="AM50" s="175"/>
      <c r="AN50" s="175"/>
      <c r="AO50" s="175"/>
      <c r="AP50" s="175"/>
      <c r="AQ50" s="183"/>
      <c r="AR50" s="26"/>
      <c r="AS50" s="26"/>
    </row>
    <row r="51" spans="1:45" ht="15" customHeight="1" x14ac:dyDescent="0.2">
      <c r="A51" s="2"/>
      <c r="B51" s="197">
        <v>1996</v>
      </c>
      <c r="C51" s="182" t="s">
        <v>38</v>
      </c>
      <c r="D51" s="175" t="s">
        <v>90</v>
      </c>
      <c r="E51" s="182"/>
      <c r="F51" s="182">
        <v>34</v>
      </c>
      <c r="G51" s="182">
        <v>29</v>
      </c>
      <c r="H51" s="198">
        <v>0.17241379310344829</v>
      </c>
      <c r="I51" s="198">
        <v>1.3448275862068966</v>
      </c>
      <c r="J51" s="198">
        <v>1.5172413793103448</v>
      </c>
      <c r="K51" s="199">
        <v>4.6551724137931032</v>
      </c>
      <c r="L51" s="40"/>
      <c r="M51" s="190" t="s">
        <v>181</v>
      </c>
      <c r="N51" s="182"/>
      <c r="O51" s="182"/>
      <c r="P51" s="6" t="s">
        <v>57</v>
      </c>
      <c r="Q51" s="6" t="s">
        <v>268</v>
      </c>
      <c r="R51" s="6" t="s">
        <v>33</v>
      </c>
      <c r="S51" s="6" t="s">
        <v>293</v>
      </c>
      <c r="T51" s="220"/>
      <c r="U51" s="221" t="s">
        <v>39</v>
      </c>
      <c r="V51" s="40"/>
      <c r="W51" s="190"/>
      <c r="X51" s="201"/>
      <c r="Y51" s="201"/>
      <c r="Z51" s="175"/>
      <c r="AA51" s="175"/>
      <c r="AB51" s="175"/>
      <c r="AC51" s="175"/>
      <c r="AD51" s="175"/>
      <c r="AE51" s="175"/>
      <c r="AF51" s="175"/>
      <c r="AG51" s="176"/>
      <c r="AH51" s="202"/>
      <c r="AI51" s="180"/>
      <c r="AJ51" s="175"/>
      <c r="AK51" s="175"/>
      <c r="AL51" s="175"/>
      <c r="AM51" s="175"/>
      <c r="AN51" s="175"/>
      <c r="AO51" s="175"/>
      <c r="AP51" s="175"/>
      <c r="AQ51" s="183"/>
      <c r="AR51" s="26"/>
      <c r="AS51" s="26"/>
    </row>
    <row r="52" spans="1:45" ht="15" customHeight="1" x14ac:dyDescent="0.2">
      <c r="A52" s="2"/>
      <c r="B52" s="197"/>
      <c r="C52" s="182"/>
      <c r="D52" s="175"/>
      <c r="E52" s="182"/>
      <c r="F52" s="182"/>
      <c r="G52" s="182"/>
      <c r="H52" s="198"/>
      <c r="I52" s="198"/>
      <c r="J52" s="198"/>
      <c r="K52" s="199"/>
      <c r="L52" s="40"/>
      <c r="M52" s="190"/>
      <c r="N52" s="182"/>
      <c r="O52" s="182"/>
      <c r="P52" s="182"/>
      <c r="Q52" s="182"/>
      <c r="R52" s="198"/>
      <c r="S52" s="198"/>
      <c r="T52" s="198"/>
      <c r="U52" s="199"/>
      <c r="V52" s="40"/>
      <c r="W52" s="190"/>
      <c r="X52" s="201"/>
      <c r="Y52" s="201"/>
      <c r="Z52" s="175"/>
      <c r="AA52" s="175"/>
      <c r="AB52" s="175"/>
      <c r="AC52" s="175"/>
      <c r="AD52" s="175"/>
      <c r="AE52" s="175"/>
      <c r="AF52" s="175"/>
      <c r="AG52" s="176"/>
      <c r="AH52" s="202"/>
      <c r="AI52" s="206"/>
      <c r="AJ52" s="201"/>
      <c r="AK52" s="175"/>
      <c r="AL52" s="239"/>
      <c r="AM52" s="223"/>
      <c r="AN52" s="239"/>
      <c r="AO52" s="182"/>
      <c r="AP52" s="182"/>
      <c r="AQ52" s="183"/>
      <c r="AR52" s="26"/>
      <c r="AS52" s="26"/>
    </row>
    <row r="53" spans="1:45" ht="15" customHeight="1" x14ac:dyDescent="0.2">
      <c r="A53" s="2"/>
      <c r="B53" s="192" t="s">
        <v>309</v>
      </c>
      <c r="C53" s="193"/>
      <c r="D53" s="195"/>
      <c r="E53" s="193"/>
      <c r="F53" s="193"/>
      <c r="G53" s="193"/>
      <c r="H53" s="226"/>
      <c r="I53" s="226"/>
      <c r="J53" s="226"/>
      <c r="K53" s="227"/>
      <c r="L53" s="40"/>
      <c r="M53" s="192" t="s">
        <v>327</v>
      </c>
      <c r="N53" s="86"/>
      <c r="O53" s="193"/>
      <c r="P53" s="193"/>
      <c r="Q53" s="193"/>
      <c r="R53" s="193"/>
      <c r="S53" s="193"/>
      <c r="T53" s="193"/>
      <c r="U53" s="108"/>
      <c r="V53" s="40"/>
      <c r="W53" s="190"/>
      <c r="X53" s="201"/>
      <c r="Y53" s="201"/>
      <c r="Z53" s="175"/>
      <c r="AA53" s="175"/>
      <c r="AB53" s="175"/>
      <c r="AC53" s="175"/>
      <c r="AD53" s="175"/>
      <c r="AE53" s="175"/>
      <c r="AF53" s="175"/>
      <c r="AG53" s="176"/>
      <c r="AH53" s="202"/>
      <c r="AI53" s="206"/>
      <c r="AJ53" s="201"/>
      <c r="AK53" s="175"/>
      <c r="AL53" s="239"/>
      <c r="AM53" s="223"/>
      <c r="AN53" s="239"/>
      <c r="AO53" s="182"/>
      <c r="AP53" s="182"/>
      <c r="AQ53" s="183"/>
      <c r="AR53" s="26"/>
      <c r="AS53" s="26"/>
    </row>
    <row r="54" spans="1:45" ht="15" customHeight="1" x14ac:dyDescent="0.2">
      <c r="A54" s="2"/>
      <c r="B54" s="190">
        <v>3723</v>
      </c>
      <c r="C54" s="175" t="s">
        <v>312</v>
      </c>
      <c r="D54" s="175"/>
      <c r="E54" s="182"/>
      <c r="F54" s="182"/>
      <c r="G54" s="182"/>
      <c r="H54" s="198"/>
      <c r="I54" s="198"/>
      <c r="J54" s="198"/>
      <c r="K54" s="199"/>
      <c r="L54" s="40"/>
      <c r="M54" s="190" t="s">
        <v>328</v>
      </c>
      <c r="N54" s="182"/>
      <c r="O54" s="182"/>
      <c r="P54" s="240" t="s">
        <v>331</v>
      </c>
      <c r="Q54" s="182"/>
      <c r="R54" s="182"/>
      <c r="S54" s="182"/>
      <c r="T54" s="198"/>
      <c r="U54" s="199"/>
      <c r="V54" s="40"/>
      <c r="W54" s="190"/>
      <c r="X54" s="201"/>
      <c r="Y54" s="201"/>
      <c r="Z54" s="175"/>
      <c r="AA54" s="175"/>
      <c r="AB54" s="175"/>
      <c r="AC54" s="175"/>
      <c r="AD54" s="175"/>
      <c r="AE54" s="175"/>
      <c r="AF54" s="175"/>
      <c r="AG54" s="176"/>
      <c r="AH54" s="202"/>
      <c r="AI54" s="206"/>
      <c r="AJ54" s="201"/>
      <c r="AK54" s="175"/>
      <c r="AL54" s="239"/>
      <c r="AM54" s="223"/>
      <c r="AN54" s="239"/>
      <c r="AO54" s="182"/>
      <c r="AP54" s="182"/>
      <c r="AQ54" s="183"/>
      <c r="AR54" s="26"/>
      <c r="AS54" s="26"/>
    </row>
    <row r="55" spans="1:45" ht="15" customHeight="1" x14ac:dyDescent="0.2">
      <c r="A55" s="2"/>
      <c r="B55" s="197"/>
      <c r="C55" s="182"/>
      <c r="D55" s="175"/>
      <c r="E55" s="182"/>
      <c r="F55" s="182"/>
      <c r="G55" s="182"/>
      <c r="H55" s="198"/>
      <c r="I55" s="198"/>
      <c r="J55" s="198"/>
      <c r="K55" s="199"/>
      <c r="L55" s="40"/>
      <c r="M55" s="190" t="s">
        <v>329</v>
      </c>
      <c r="N55" s="182"/>
      <c r="O55" s="182"/>
      <c r="P55" s="176">
        <v>383</v>
      </c>
      <c r="Q55" s="182"/>
      <c r="R55" s="182"/>
      <c r="S55" s="182"/>
      <c r="T55" s="198"/>
      <c r="U55" s="199"/>
      <c r="V55" s="40"/>
      <c r="W55" s="190"/>
      <c r="X55" s="201"/>
      <c r="Y55" s="201"/>
      <c r="Z55" s="175"/>
      <c r="AA55" s="175"/>
      <c r="AB55" s="175"/>
      <c r="AC55" s="175"/>
      <c r="AD55" s="175"/>
      <c r="AE55" s="175"/>
      <c r="AF55" s="175"/>
      <c r="AG55" s="176"/>
      <c r="AH55" s="202"/>
      <c r="AI55" s="206"/>
      <c r="AJ55" s="201"/>
      <c r="AK55" s="175"/>
      <c r="AL55" s="239"/>
      <c r="AM55" s="223"/>
      <c r="AN55" s="239"/>
      <c r="AO55" s="182"/>
      <c r="AP55" s="182"/>
      <c r="AQ55" s="183"/>
      <c r="AR55" s="26"/>
      <c r="AS55" s="26"/>
    </row>
    <row r="56" spans="1:45" ht="15" customHeight="1" x14ac:dyDescent="0.2">
      <c r="A56" s="2"/>
      <c r="B56" s="192" t="s">
        <v>310</v>
      </c>
      <c r="C56" s="193"/>
      <c r="D56" s="195"/>
      <c r="E56" s="193"/>
      <c r="F56" s="193"/>
      <c r="G56" s="193"/>
      <c r="H56" s="226"/>
      <c r="I56" s="226"/>
      <c r="J56" s="226"/>
      <c r="K56" s="227"/>
      <c r="L56" s="40"/>
      <c r="M56" s="190" t="s">
        <v>330</v>
      </c>
      <c r="N56" s="182"/>
      <c r="O56" s="182"/>
      <c r="P56" s="223">
        <v>1729</v>
      </c>
      <c r="Q56" s="182"/>
      <c r="R56" s="182"/>
      <c r="S56" s="182"/>
      <c r="T56" s="198"/>
      <c r="U56" s="199"/>
      <c r="V56" s="40"/>
      <c r="W56" s="190"/>
      <c r="X56" s="201"/>
      <c r="Y56" s="201"/>
      <c r="Z56" s="175"/>
      <c r="AA56" s="175"/>
      <c r="AB56" s="175"/>
      <c r="AC56" s="175"/>
      <c r="AD56" s="175"/>
      <c r="AE56" s="175"/>
      <c r="AF56" s="175"/>
      <c r="AG56" s="176"/>
      <c r="AH56" s="202"/>
      <c r="AI56" s="175"/>
      <c r="AJ56" s="175"/>
      <c r="AK56" s="175"/>
      <c r="AL56" s="175"/>
      <c r="AM56" s="175"/>
      <c r="AN56" s="175"/>
      <c r="AO56" s="175"/>
      <c r="AP56" s="175"/>
      <c r="AQ56" s="183"/>
      <c r="AR56" s="26"/>
      <c r="AS56" s="26"/>
    </row>
    <row r="57" spans="1:45" ht="15" customHeight="1" x14ac:dyDescent="0.2">
      <c r="A57" s="2"/>
      <c r="B57" s="190">
        <v>4236</v>
      </c>
      <c r="C57" s="201" t="s">
        <v>311</v>
      </c>
      <c r="D57" s="175"/>
      <c r="E57" s="182"/>
      <c r="F57" s="182"/>
      <c r="G57" s="182"/>
      <c r="H57" s="198"/>
      <c r="I57" s="198"/>
      <c r="J57" s="198"/>
      <c r="K57" s="199"/>
      <c r="L57" s="40"/>
      <c r="M57" s="190"/>
      <c r="N57" s="182"/>
      <c r="O57" s="182"/>
      <c r="P57" s="182"/>
      <c r="Q57" s="182"/>
      <c r="R57" s="198"/>
      <c r="S57" s="198"/>
      <c r="T57" s="198"/>
      <c r="U57" s="199"/>
      <c r="V57" s="40"/>
      <c r="W57" s="190"/>
      <c r="X57" s="201"/>
      <c r="Y57" s="201"/>
      <c r="Z57" s="175"/>
      <c r="AA57" s="175"/>
      <c r="AB57" s="175"/>
      <c r="AC57" s="175"/>
      <c r="AD57" s="175"/>
      <c r="AE57" s="175"/>
      <c r="AF57" s="175"/>
      <c r="AG57" s="176"/>
      <c r="AH57" s="202"/>
      <c r="AI57" s="175"/>
      <c r="AJ57" s="175"/>
      <c r="AK57" s="175"/>
      <c r="AL57" s="175"/>
      <c r="AM57" s="175"/>
      <c r="AN57" s="175"/>
      <c r="AO57" s="175"/>
      <c r="AP57" s="175"/>
      <c r="AQ57" s="183"/>
      <c r="AR57" s="26"/>
      <c r="AS57" s="26"/>
    </row>
    <row r="58" spans="1:45" s="11" customFormat="1" ht="15" customHeight="1" x14ac:dyDescent="0.25">
      <c r="A58" s="25"/>
      <c r="B58" s="184"/>
      <c r="C58" s="186"/>
      <c r="D58" s="186"/>
      <c r="E58" s="186"/>
      <c r="F58" s="186"/>
      <c r="G58" s="186"/>
      <c r="H58" s="207"/>
      <c r="I58" s="207"/>
      <c r="J58" s="207"/>
      <c r="K58" s="208"/>
      <c r="L58" s="40"/>
      <c r="M58" s="184"/>
      <c r="N58" s="186"/>
      <c r="O58" s="186"/>
      <c r="P58" s="186"/>
      <c r="Q58" s="186"/>
      <c r="R58" s="186"/>
      <c r="S58" s="186"/>
      <c r="T58" s="186"/>
      <c r="U58" s="208"/>
      <c r="V58" s="40"/>
      <c r="W58" s="184"/>
      <c r="X58" s="186"/>
      <c r="Y58" s="186"/>
      <c r="Z58" s="186"/>
      <c r="AA58" s="186"/>
      <c r="AB58" s="186"/>
      <c r="AC58" s="186"/>
      <c r="AD58" s="186"/>
      <c r="AE58" s="186"/>
      <c r="AF58" s="207"/>
      <c r="AG58" s="207"/>
      <c r="AH58" s="208"/>
      <c r="AI58" s="186"/>
      <c r="AJ58" s="186"/>
      <c r="AK58" s="186"/>
      <c r="AL58" s="186"/>
      <c r="AM58" s="186"/>
      <c r="AN58" s="186"/>
      <c r="AO58" s="186"/>
      <c r="AP58" s="186"/>
      <c r="AQ58" s="189"/>
      <c r="AR58" s="38"/>
      <c r="AS58" s="41"/>
    </row>
    <row r="59" spans="1:45" s="11" customFormat="1" ht="15" customHeight="1" x14ac:dyDescent="0.25">
      <c r="A59" s="2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209"/>
      <c r="AG59" s="210"/>
      <c r="AH59" s="210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41"/>
    </row>
    <row r="60" spans="1:45" ht="15" customHeight="1" x14ac:dyDescent="0.2">
      <c r="A60" s="2"/>
      <c r="B60" s="192" t="s">
        <v>182</v>
      </c>
      <c r="C60" s="193"/>
      <c r="D60" s="193"/>
      <c r="E60" s="193"/>
      <c r="F60" s="193" t="s">
        <v>159</v>
      </c>
      <c r="G60" s="193" t="s">
        <v>3</v>
      </c>
      <c r="H60" s="193" t="s">
        <v>5</v>
      </c>
      <c r="I60" s="193" t="s">
        <v>6</v>
      </c>
      <c r="J60" s="193" t="s">
        <v>160</v>
      </c>
      <c r="K60" s="108" t="s">
        <v>17</v>
      </c>
      <c r="L60" s="38"/>
      <c r="M60" s="194" t="s">
        <v>161</v>
      </c>
      <c r="N60" s="195"/>
      <c r="O60" s="195"/>
      <c r="P60" s="193" t="s">
        <v>3</v>
      </c>
      <c r="Q60" s="193" t="s">
        <v>5</v>
      </c>
      <c r="R60" s="193" t="s">
        <v>6</v>
      </c>
      <c r="S60" s="193" t="s">
        <v>160</v>
      </c>
      <c r="T60" s="195"/>
      <c r="U60" s="108" t="s">
        <v>17</v>
      </c>
      <c r="V60" s="38"/>
      <c r="W60" s="194" t="s">
        <v>183</v>
      </c>
      <c r="X60" s="195"/>
      <c r="Y60" s="195"/>
      <c r="Z60" s="195"/>
      <c r="AA60" s="195"/>
      <c r="AB60" s="195"/>
      <c r="AC60" s="195"/>
      <c r="AD60" s="195"/>
      <c r="AE60" s="195"/>
      <c r="AF60" s="211"/>
      <c r="AG60" s="211"/>
      <c r="AH60" s="212"/>
      <c r="AI60" s="225"/>
      <c r="AJ60" s="86"/>
      <c r="AK60" s="86"/>
      <c r="AL60" s="224"/>
      <c r="AM60" s="224"/>
      <c r="AN60" s="224"/>
      <c r="AO60" s="195"/>
      <c r="AP60" s="193"/>
      <c r="AQ60" s="87"/>
      <c r="AR60" s="26"/>
      <c r="AS60" s="26"/>
    </row>
    <row r="61" spans="1:45" ht="15" customHeight="1" x14ac:dyDescent="0.2">
      <c r="A61" s="2"/>
      <c r="B61" s="197">
        <v>1987</v>
      </c>
      <c r="C61" s="182" t="s">
        <v>38</v>
      </c>
      <c r="D61" s="175" t="s">
        <v>88</v>
      </c>
      <c r="E61" s="182"/>
      <c r="F61" s="182">
        <v>25</v>
      </c>
      <c r="G61" s="182">
        <v>2</v>
      </c>
      <c r="H61" s="218">
        <v>0.5</v>
      </c>
      <c r="I61" s="198">
        <v>0</v>
      </c>
      <c r="J61" s="198">
        <v>0.5</v>
      </c>
      <c r="K61" s="219">
        <v>5.5</v>
      </c>
      <c r="L61" s="40"/>
      <c r="M61" s="190" t="s">
        <v>184</v>
      </c>
      <c r="N61" s="182"/>
      <c r="O61" s="182"/>
      <c r="P61" s="182" t="s">
        <v>222</v>
      </c>
      <c r="Q61" s="182" t="s">
        <v>223</v>
      </c>
      <c r="R61" s="182"/>
      <c r="S61" s="182" t="s">
        <v>208</v>
      </c>
      <c r="T61" s="198"/>
      <c r="U61" s="177" t="s">
        <v>198</v>
      </c>
      <c r="V61" s="40"/>
      <c r="W61" s="190"/>
      <c r="X61" s="201"/>
      <c r="Y61" s="201"/>
      <c r="Z61" s="175"/>
      <c r="AA61" s="175"/>
      <c r="AB61" s="175"/>
      <c r="AC61" s="175"/>
      <c r="AD61" s="175"/>
      <c r="AE61" s="175"/>
      <c r="AF61" s="175"/>
      <c r="AG61" s="176"/>
      <c r="AH61" s="202"/>
      <c r="AI61" s="180"/>
      <c r="AJ61" s="175"/>
      <c r="AK61" s="175"/>
      <c r="AL61" s="175"/>
      <c r="AM61" s="175"/>
      <c r="AN61" s="175"/>
      <c r="AO61" s="175"/>
      <c r="AP61" s="175"/>
      <c r="AQ61" s="183"/>
      <c r="AR61" s="26"/>
      <c r="AS61" s="26"/>
    </row>
    <row r="62" spans="1:45" ht="15" customHeight="1" x14ac:dyDescent="0.2">
      <c r="A62" s="2"/>
      <c r="B62" s="197">
        <v>1988</v>
      </c>
      <c r="C62" s="182" t="s">
        <v>36</v>
      </c>
      <c r="D62" s="175" t="s">
        <v>88</v>
      </c>
      <c r="E62" s="182"/>
      <c r="F62" s="182">
        <v>26</v>
      </c>
      <c r="G62" s="182">
        <v>7</v>
      </c>
      <c r="H62" s="198">
        <v>0.14285714285714285</v>
      </c>
      <c r="I62" s="218">
        <v>0.5714285714285714</v>
      </c>
      <c r="J62" s="218">
        <v>0.7142857142857143</v>
      </c>
      <c r="K62" s="199">
        <v>3</v>
      </c>
      <c r="L62" s="40"/>
      <c r="M62" s="190" t="s">
        <v>185</v>
      </c>
      <c r="N62" s="182"/>
      <c r="O62" s="182"/>
      <c r="P62" s="222" t="s">
        <v>199</v>
      </c>
      <c r="Q62" s="222" t="s">
        <v>224</v>
      </c>
      <c r="R62" s="222" t="s">
        <v>217</v>
      </c>
      <c r="S62" s="222" t="s">
        <v>209</v>
      </c>
      <c r="T62" s="218"/>
      <c r="U62" s="221" t="s">
        <v>199</v>
      </c>
      <c r="V62" s="40"/>
      <c r="W62" s="190"/>
      <c r="X62" s="201"/>
      <c r="Y62" s="201"/>
      <c r="Z62" s="175"/>
      <c r="AA62" s="175"/>
      <c r="AB62" s="175"/>
      <c r="AC62" s="175"/>
      <c r="AD62" s="175"/>
      <c r="AE62" s="175"/>
      <c r="AF62" s="175"/>
      <c r="AG62" s="176"/>
      <c r="AH62" s="202"/>
      <c r="AI62" s="180"/>
      <c r="AJ62" s="175"/>
      <c r="AK62" s="175"/>
      <c r="AL62" s="175"/>
      <c r="AM62" s="175"/>
      <c r="AN62" s="175"/>
      <c r="AO62" s="175"/>
      <c r="AP62" s="175"/>
      <c r="AQ62" s="183"/>
      <c r="AR62" s="26"/>
      <c r="AS62" s="26"/>
    </row>
    <row r="63" spans="1:45" ht="15" customHeight="1" x14ac:dyDescent="0.2">
      <c r="A63" s="2"/>
      <c r="B63" s="197">
        <v>1989</v>
      </c>
      <c r="C63" s="182" t="s">
        <v>57</v>
      </c>
      <c r="D63" s="175" t="s">
        <v>88</v>
      </c>
      <c r="E63" s="182"/>
      <c r="F63" s="182">
        <v>27</v>
      </c>
      <c r="G63" s="182"/>
      <c r="H63" s="198"/>
      <c r="I63" s="198"/>
      <c r="J63" s="198"/>
      <c r="K63" s="199"/>
      <c r="L63" s="40"/>
      <c r="M63" s="190" t="s">
        <v>186</v>
      </c>
      <c r="N63" s="182"/>
      <c r="O63" s="182"/>
      <c r="P63" s="182" t="s">
        <v>230</v>
      </c>
      <c r="Q63" s="182" t="s">
        <v>225</v>
      </c>
      <c r="R63" s="182" t="s">
        <v>218</v>
      </c>
      <c r="S63" s="182" t="s">
        <v>210</v>
      </c>
      <c r="T63" s="198"/>
      <c r="U63" s="177" t="s">
        <v>200</v>
      </c>
      <c r="V63" s="40"/>
      <c r="W63" s="190"/>
      <c r="X63" s="201"/>
      <c r="Y63" s="201"/>
      <c r="Z63" s="175"/>
      <c r="AA63" s="175"/>
      <c r="AB63" s="175"/>
      <c r="AC63" s="175"/>
      <c r="AD63" s="175"/>
      <c r="AE63" s="175"/>
      <c r="AF63" s="175"/>
      <c r="AG63" s="176"/>
      <c r="AH63" s="202"/>
      <c r="AI63" s="180"/>
      <c r="AJ63" s="175"/>
      <c r="AK63" s="175"/>
      <c r="AL63" s="175"/>
      <c r="AM63" s="175"/>
      <c r="AN63" s="175"/>
      <c r="AO63" s="175"/>
      <c r="AP63" s="175"/>
      <c r="AQ63" s="183"/>
      <c r="AR63" s="26"/>
      <c r="AS63" s="26"/>
    </row>
    <row r="64" spans="1:45" ht="15" customHeight="1" x14ac:dyDescent="0.2">
      <c r="A64" s="2"/>
      <c r="B64" s="197">
        <v>1990</v>
      </c>
      <c r="C64" s="182" t="s">
        <v>89</v>
      </c>
      <c r="D64" s="175" t="s">
        <v>90</v>
      </c>
      <c r="E64" s="182"/>
      <c r="F64" s="182">
        <v>28</v>
      </c>
      <c r="G64" s="182"/>
      <c r="H64" s="198"/>
      <c r="I64" s="198"/>
      <c r="J64" s="198"/>
      <c r="K64" s="199"/>
      <c r="L64" s="40"/>
      <c r="M64" s="190" t="s">
        <v>187</v>
      </c>
      <c r="N64" s="182"/>
      <c r="O64" s="182"/>
      <c r="P64" s="182" t="s">
        <v>231</v>
      </c>
      <c r="Q64" s="182" t="s">
        <v>212</v>
      </c>
      <c r="R64" s="182" t="s">
        <v>219</v>
      </c>
      <c r="S64" s="182" t="s">
        <v>211</v>
      </c>
      <c r="T64" s="198"/>
      <c r="U64" s="177" t="s">
        <v>201</v>
      </c>
      <c r="V64" s="40"/>
      <c r="W64" s="190"/>
      <c r="X64" s="201"/>
      <c r="Y64" s="201"/>
      <c r="Z64" s="175"/>
      <c r="AA64" s="175"/>
      <c r="AB64" s="175"/>
      <c r="AC64" s="175"/>
      <c r="AD64" s="175"/>
      <c r="AE64" s="175"/>
      <c r="AF64" s="175"/>
      <c r="AG64" s="176"/>
      <c r="AH64" s="202"/>
      <c r="AI64" s="180"/>
      <c r="AJ64" s="175"/>
      <c r="AK64" s="175"/>
      <c r="AL64" s="175"/>
      <c r="AM64" s="175"/>
      <c r="AN64" s="175"/>
      <c r="AO64" s="175"/>
      <c r="AP64" s="175"/>
      <c r="AQ64" s="183"/>
      <c r="AR64" s="26"/>
      <c r="AS64" s="26"/>
    </row>
    <row r="65" spans="1:45" ht="15" customHeight="1" x14ac:dyDescent="0.2">
      <c r="A65" s="2"/>
      <c r="B65" s="197">
        <v>1991</v>
      </c>
      <c r="C65" s="182" t="s">
        <v>38</v>
      </c>
      <c r="D65" s="175" t="s">
        <v>90</v>
      </c>
      <c r="E65" s="182"/>
      <c r="F65" s="182">
        <v>29</v>
      </c>
      <c r="G65" s="182">
        <v>2</v>
      </c>
      <c r="H65" s="198">
        <v>0</v>
      </c>
      <c r="I65" s="198">
        <v>0</v>
      </c>
      <c r="J65" s="198">
        <v>0</v>
      </c>
      <c r="K65" s="199">
        <v>5.5</v>
      </c>
      <c r="L65" s="40"/>
      <c r="M65" s="190" t="s">
        <v>188</v>
      </c>
      <c r="N65" s="182"/>
      <c r="O65" s="182"/>
      <c r="P65" s="182" t="s">
        <v>205</v>
      </c>
      <c r="Q65" s="182" t="s">
        <v>216</v>
      </c>
      <c r="R65" s="182" t="s">
        <v>220</v>
      </c>
      <c r="S65" s="182" t="s">
        <v>212</v>
      </c>
      <c r="T65" s="198"/>
      <c r="U65" s="177" t="s">
        <v>202</v>
      </c>
      <c r="V65" s="40"/>
      <c r="W65" s="190"/>
      <c r="X65" s="201"/>
      <c r="Y65" s="201"/>
      <c r="Z65" s="175"/>
      <c r="AA65" s="175"/>
      <c r="AB65" s="175"/>
      <c r="AC65" s="175"/>
      <c r="AD65" s="175"/>
      <c r="AE65" s="175"/>
      <c r="AF65" s="175"/>
      <c r="AG65" s="176"/>
      <c r="AH65" s="202"/>
      <c r="AI65" s="180"/>
      <c r="AJ65" s="175"/>
      <c r="AK65" s="175"/>
      <c r="AL65" s="175"/>
      <c r="AM65" s="175"/>
      <c r="AN65" s="175"/>
      <c r="AO65" s="175"/>
      <c r="AP65" s="175"/>
      <c r="AQ65" s="183"/>
      <c r="AR65" s="26"/>
      <c r="AS65" s="26"/>
    </row>
    <row r="66" spans="1:45" ht="15" customHeight="1" x14ac:dyDescent="0.2">
      <c r="A66" s="2"/>
      <c r="B66" s="197">
        <v>1992</v>
      </c>
      <c r="C66" s="182" t="s">
        <v>57</v>
      </c>
      <c r="D66" s="175" t="s">
        <v>90</v>
      </c>
      <c r="E66" s="182"/>
      <c r="F66" s="182">
        <v>30</v>
      </c>
      <c r="G66" s="182"/>
      <c r="H66" s="198"/>
      <c r="I66" s="198"/>
      <c r="J66" s="198"/>
      <c r="K66" s="199"/>
      <c r="L66" s="40"/>
      <c r="M66" s="190" t="s">
        <v>189</v>
      </c>
      <c r="N66" s="182"/>
      <c r="O66" s="182"/>
      <c r="P66" s="182" t="s">
        <v>232</v>
      </c>
      <c r="Q66" s="182" t="s">
        <v>214</v>
      </c>
      <c r="R66" s="182" t="s">
        <v>221</v>
      </c>
      <c r="S66" s="182" t="s">
        <v>213</v>
      </c>
      <c r="T66" s="198"/>
      <c r="U66" s="177" t="s">
        <v>203</v>
      </c>
      <c r="V66" s="40"/>
      <c r="W66" s="190"/>
      <c r="X66" s="201"/>
      <c r="Y66" s="201"/>
      <c r="Z66" s="175"/>
      <c r="AA66" s="175"/>
      <c r="AB66" s="175"/>
      <c r="AC66" s="175"/>
      <c r="AD66" s="175"/>
      <c r="AE66" s="175"/>
      <c r="AF66" s="175"/>
      <c r="AG66" s="176"/>
      <c r="AH66" s="202"/>
      <c r="AI66" s="180"/>
      <c r="AJ66" s="175"/>
      <c r="AK66" s="175"/>
      <c r="AL66" s="175"/>
      <c r="AM66" s="175"/>
      <c r="AN66" s="175"/>
      <c r="AO66" s="175"/>
      <c r="AP66" s="175"/>
      <c r="AQ66" s="183"/>
      <c r="AR66" s="26"/>
      <c r="AS66" s="26"/>
    </row>
    <row r="67" spans="1:45" ht="15" customHeight="1" x14ac:dyDescent="0.2">
      <c r="A67" s="2"/>
      <c r="B67" s="197">
        <v>1993</v>
      </c>
      <c r="C67" s="182" t="s">
        <v>74</v>
      </c>
      <c r="D67" s="175" t="s">
        <v>90</v>
      </c>
      <c r="E67" s="182"/>
      <c r="F67" s="182">
        <v>31</v>
      </c>
      <c r="G67" s="182"/>
      <c r="H67" s="198"/>
      <c r="I67" s="198"/>
      <c r="J67" s="198"/>
      <c r="K67" s="199"/>
      <c r="L67" s="40"/>
      <c r="M67" s="190" t="s">
        <v>190</v>
      </c>
      <c r="N67" s="182"/>
      <c r="O67" s="182"/>
      <c r="P67" s="182" t="s">
        <v>233</v>
      </c>
      <c r="Q67" s="182" t="s">
        <v>226</v>
      </c>
      <c r="R67" s="182" t="s">
        <v>222</v>
      </c>
      <c r="S67" s="182" t="s">
        <v>214</v>
      </c>
      <c r="T67" s="198"/>
      <c r="U67" s="177" t="s">
        <v>204</v>
      </c>
      <c r="V67" s="40"/>
      <c r="W67" s="190"/>
      <c r="X67" s="201"/>
      <c r="Y67" s="201"/>
      <c r="Z67" s="175"/>
      <c r="AA67" s="175"/>
      <c r="AB67" s="175"/>
      <c r="AC67" s="175"/>
      <c r="AD67" s="175"/>
      <c r="AE67" s="175"/>
      <c r="AF67" s="175"/>
      <c r="AG67" s="176"/>
      <c r="AH67" s="202"/>
      <c r="AI67" s="180"/>
      <c r="AJ67" s="175"/>
      <c r="AK67" s="175"/>
      <c r="AL67" s="175"/>
      <c r="AM67" s="175"/>
      <c r="AN67" s="175"/>
      <c r="AO67" s="175"/>
      <c r="AP67" s="175"/>
      <c r="AQ67" s="183"/>
      <c r="AR67" s="26"/>
      <c r="AS67" s="26"/>
    </row>
    <row r="68" spans="1:45" ht="15" customHeight="1" x14ac:dyDescent="0.2">
      <c r="A68" s="2"/>
      <c r="B68" s="197">
        <v>1994</v>
      </c>
      <c r="C68" s="182" t="s">
        <v>38</v>
      </c>
      <c r="D68" s="175" t="s">
        <v>90</v>
      </c>
      <c r="E68" s="182"/>
      <c r="F68" s="182">
        <v>32</v>
      </c>
      <c r="G68" s="182"/>
      <c r="H68" s="198"/>
      <c r="I68" s="198"/>
      <c r="J68" s="198"/>
      <c r="K68" s="199"/>
      <c r="L68" s="40"/>
      <c r="M68" s="190" t="s">
        <v>191</v>
      </c>
      <c r="N68" s="182"/>
      <c r="O68" s="182"/>
      <c r="P68" s="182" t="s">
        <v>234</v>
      </c>
      <c r="Q68" s="182" t="s">
        <v>227</v>
      </c>
      <c r="R68" s="182" t="s">
        <v>211</v>
      </c>
      <c r="S68" s="182" t="s">
        <v>214</v>
      </c>
      <c r="T68" s="198"/>
      <c r="U68" s="177" t="s">
        <v>205</v>
      </c>
      <c r="V68" s="40"/>
      <c r="W68" s="190"/>
      <c r="X68" s="201"/>
      <c r="Y68" s="201"/>
      <c r="Z68" s="175"/>
      <c r="AA68" s="175"/>
      <c r="AB68" s="175"/>
      <c r="AC68" s="175"/>
      <c r="AD68" s="175"/>
      <c r="AE68" s="175"/>
      <c r="AF68" s="175"/>
      <c r="AG68" s="176"/>
      <c r="AH68" s="202"/>
      <c r="AI68" s="180"/>
      <c r="AJ68" s="175"/>
      <c r="AK68" s="175"/>
      <c r="AL68" s="175"/>
      <c r="AM68" s="175"/>
      <c r="AN68" s="175"/>
      <c r="AO68" s="175"/>
      <c r="AP68" s="175"/>
      <c r="AQ68" s="183"/>
      <c r="AR68" s="26"/>
      <c r="AS68" s="26"/>
    </row>
    <row r="69" spans="1:45" ht="15" customHeight="1" x14ac:dyDescent="0.2">
      <c r="A69" s="2"/>
      <c r="B69" s="197">
        <v>1995</v>
      </c>
      <c r="C69" s="182" t="s">
        <v>38</v>
      </c>
      <c r="D69" s="175" t="s">
        <v>90</v>
      </c>
      <c r="E69" s="182"/>
      <c r="F69" s="182">
        <v>33</v>
      </c>
      <c r="G69" s="182">
        <v>5</v>
      </c>
      <c r="H69" s="198">
        <v>0.2</v>
      </c>
      <c r="I69" s="198">
        <v>0.2</v>
      </c>
      <c r="J69" s="198">
        <v>0.4</v>
      </c>
      <c r="K69" s="199">
        <v>4.2</v>
      </c>
      <c r="L69" s="40"/>
      <c r="M69" s="190" t="s">
        <v>192</v>
      </c>
      <c r="N69" s="182"/>
      <c r="O69" s="182"/>
      <c r="P69" s="182" t="s">
        <v>235</v>
      </c>
      <c r="Q69" s="182" t="s">
        <v>228</v>
      </c>
      <c r="R69" s="182" t="s">
        <v>208</v>
      </c>
      <c r="S69" s="182" t="s">
        <v>215</v>
      </c>
      <c r="T69" s="198"/>
      <c r="U69" s="177" t="s">
        <v>206</v>
      </c>
      <c r="V69" s="40"/>
      <c r="W69" s="190"/>
      <c r="X69" s="201"/>
      <c r="Y69" s="201"/>
      <c r="Z69" s="175"/>
      <c r="AA69" s="175"/>
      <c r="AB69" s="175"/>
      <c r="AC69" s="175"/>
      <c r="AD69" s="175"/>
      <c r="AE69" s="175"/>
      <c r="AF69" s="175"/>
      <c r="AG69" s="176"/>
      <c r="AH69" s="202"/>
      <c r="AI69" s="180"/>
      <c r="AJ69" s="175"/>
      <c r="AK69" s="175"/>
      <c r="AL69" s="175"/>
      <c r="AM69" s="175"/>
      <c r="AN69" s="175"/>
      <c r="AO69" s="175"/>
      <c r="AP69" s="175"/>
      <c r="AQ69" s="183"/>
      <c r="AR69" s="26"/>
      <c r="AS69" s="26"/>
    </row>
    <row r="70" spans="1:45" ht="15" customHeight="1" x14ac:dyDescent="0.2">
      <c r="A70" s="2"/>
      <c r="B70" s="197">
        <v>1996</v>
      </c>
      <c r="C70" s="182" t="s">
        <v>38</v>
      </c>
      <c r="D70" s="175" t="s">
        <v>90</v>
      </c>
      <c r="E70" s="182"/>
      <c r="F70" s="182">
        <v>34</v>
      </c>
      <c r="G70" s="182">
        <v>3</v>
      </c>
      <c r="H70" s="198">
        <v>0.33333333333333331</v>
      </c>
      <c r="I70" s="198">
        <v>0.33333333333333331</v>
      </c>
      <c r="J70" s="198">
        <v>0.66666666666666663</v>
      </c>
      <c r="K70" s="199">
        <v>3.6666666666666665</v>
      </c>
      <c r="L70" s="40"/>
      <c r="M70" s="190" t="s">
        <v>193</v>
      </c>
      <c r="N70" s="182"/>
      <c r="O70" s="182"/>
      <c r="P70" s="182" t="s">
        <v>236</v>
      </c>
      <c r="Q70" s="182" t="s">
        <v>229</v>
      </c>
      <c r="R70" s="182" t="s">
        <v>221</v>
      </c>
      <c r="S70" s="182" t="s">
        <v>216</v>
      </c>
      <c r="T70" s="198"/>
      <c r="U70" s="177" t="s">
        <v>207</v>
      </c>
      <c r="V70" s="40"/>
      <c r="W70" s="190"/>
      <c r="X70" s="201"/>
      <c r="Y70" s="201"/>
      <c r="Z70" s="175"/>
      <c r="AA70" s="175"/>
      <c r="AB70" s="175"/>
      <c r="AC70" s="175"/>
      <c r="AD70" s="175"/>
      <c r="AE70" s="175"/>
      <c r="AF70" s="175"/>
      <c r="AG70" s="176"/>
      <c r="AH70" s="202"/>
      <c r="AI70" s="180"/>
      <c r="AJ70" s="175"/>
      <c r="AK70" s="175"/>
      <c r="AL70" s="175"/>
      <c r="AM70" s="175"/>
      <c r="AN70" s="175"/>
      <c r="AO70" s="175"/>
      <c r="AP70" s="175"/>
      <c r="AQ70" s="183"/>
      <c r="AR70" s="26"/>
      <c r="AS70" s="26"/>
    </row>
    <row r="71" spans="1:45" s="11" customFormat="1" ht="15" customHeight="1" x14ac:dyDescent="0.25">
      <c r="A71" s="25"/>
      <c r="B71" s="184"/>
      <c r="C71" s="186"/>
      <c r="D71" s="186"/>
      <c r="E71" s="186"/>
      <c r="F71" s="186"/>
      <c r="G71" s="186"/>
      <c r="H71" s="207"/>
      <c r="I71" s="207"/>
      <c r="J71" s="207"/>
      <c r="K71" s="208"/>
      <c r="L71" s="40"/>
      <c r="M71" s="184"/>
      <c r="N71" s="186"/>
      <c r="O71" s="186"/>
      <c r="P71" s="186"/>
      <c r="Q71" s="186"/>
      <c r="R71" s="186"/>
      <c r="S71" s="186"/>
      <c r="T71" s="186"/>
      <c r="U71" s="208"/>
      <c r="V71" s="40"/>
      <c r="W71" s="184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9"/>
      <c r="AI71" s="184"/>
      <c r="AJ71" s="186"/>
      <c r="AK71" s="186"/>
      <c r="AL71" s="186"/>
      <c r="AM71" s="186"/>
      <c r="AN71" s="186"/>
      <c r="AO71" s="186"/>
      <c r="AP71" s="186"/>
      <c r="AQ71" s="189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26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3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3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41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41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</sheetData>
  <sortState ref="D94:AB109">
    <sortCondition ref="D9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8" t="s">
        <v>82</v>
      </c>
      <c r="C1" s="6"/>
      <c r="D1" s="7"/>
      <c r="E1" s="115" t="s">
        <v>133</v>
      </c>
      <c r="F1" s="154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4"/>
      <c r="AB1" s="154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6" t="s">
        <v>131</v>
      </c>
      <c r="C2" s="70"/>
      <c r="D2" s="147"/>
      <c r="E2" s="15" t="s">
        <v>13</v>
      </c>
      <c r="F2" s="16"/>
      <c r="G2" s="16"/>
      <c r="H2" s="16"/>
      <c r="I2" s="22"/>
      <c r="J2" s="17"/>
      <c r="K2" s="89"/>
      <c r="L2" s="24" t="s">
        <v>149</v>
      </c>
      <c r="M2" s="16"/>
      <c r="N2" s="16"/>
      <c r="O2" s="23"/>
      <c r="P2" s="21"/>
      <c r="Q2" s="24" t="s">
        <v>150</v>
      </c>
      <c r="R2" s="16"/>
      <c r="S2" s="16"/>
      <c r="T2" s="16"/>
      <c r="U2" s="22"/>
      <c r="V2" s="23"/>
      <c r="W2" s="21"/>
      <c r="X2" s="155" t="s">
        <v>151</v>
      </c>
      <c r="Y2" s="156"/>
      <c r="Z2" s="157"/>
      <c r="AA2" s="15" t="s">
        <v>13</v>
      </c>
      <c r="AB2" s="16"/>
      <c r="AC2" s="16"/>
      <c r="AD2" s="16"/>
      <c r="AE2" s="22"/>
      <c r="AF2" s="17"/>
      <c r="AG2" s="89"/>
      <c r="AH2" s="24" t="s">
        <v>152</v>
      </c>
      <c r="AI2" s="16"/>
      <c r="AJ2" s="16"/>
      <c r="AK2" s="23"/>
      <c r="AL2" s="21"/>
      <c r="AM2" s="24" t="s">
        <v>150</v>
      </c>
      <c r="AN2" s="16"/>
      <c r="AO2" s="16"/>
      <c r="AP2" s="16"/>
      <c r="AQ2" s="22"/>
      <c r="AR2" s="23"/>
      <c r="AS2" s="11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12"/>
      <c r="L3" s="20" t="s">
        <v>5</v>
      </c>
      <c r="M3" s="20" t="s">
        <v>6</v>
      </c>
      <c r="N3" s="20" t="s">
        <v>56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1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12"/>
      <c r="AH3" s="20" t="s">
        <v>5</v>
      </c>
      <c r="AI3" s="20" t="s">
        <v>6</v>
      </c>
      <c r="AJ3" s="20" t="s">
        <v>56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1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>
        <v>1983</v>
      </c>
      <c r="C4" s="27" t="s">
        <v>37</v>
      </c>
      <c r="D4" s="34" t="s">
        <v>86</v>
      </c>
      <c r="E4" s="27">
        <v>10</v>
      </c>
      <c r="F4" s="27">
        <v>0</v>
      </c>
      <c r="G4" s="27">
        <v>4</v>
      </c>
      <c r="H4" s="27">
        <v>22</v>
      </c>
      <c r="I4" s="27"/>
      <c r="J4" s="32"/>
      <c r="K4" s="26"/>
      <c r="L4" s="20"/>
      <c r="M4" s="27" t="s">
        <v>37</v>
      </c>
      <c r="N4" s="27" t="s">
        <v>35</v>
      </c>
      <c r="O4" s="20"/>
      <c r="P4" s="26"/>
      <c r="Q4" s="27">
        <v>10</v>
      </c>
      <c r="R4" s="27">
        <v>0</v>
      </c>
      <c r="S4" s="27">
        <v>8</v>
      </c>
      <c r="T4" s="27">
        <v>13</v>
      </c>
      <c r="U4" s="27"/>
      <c r="V4" s="158"/>
      <c r="W4" s="30"/>
      <c r="X4" s="27"/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59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30"/>
      <c r="L5" s="76"/>
      <c r="M5" s="20"/>
      <c r="N5" s="20"/>
      <c r="O5" s="20"/>
      <c r="P5" s="26"/>
      <c r="Q5" s="27"/>
      <c r="R5" s="27"/>
      <c r="S5" s="28"/>
      <c r="T5" s="27"/>
      <c r="U5" s="27"/>
      <c r="V5" s="158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59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1997</v>
      </c>
      <c r="C6" s="31" t="s">
        <v>34</v>
      </c>
      <c r="D6" s="34" t="s">
        <v>91</v>
      </c>
      <c r="E6" s="27">
        <v>13</v>
      </c>
      <c r="F6" s="27">
        <v>1</v>
      </c>
      <c r="G6" s="27">
        <v>3</v>
      </c>
      <c r="H6" s="28">
        <v>8</v>
      </c>
      <c r="I6" s="27">
        <v>76</v>
      </c>
      <c r="J6" s="32"/>
      <c r="K6" s="30"/>
      <c r="L6" s="76"/>
      <c r="M6" s="20"/>
      <c r="N6" s="20"/>
      <c r="O6" s="20"/>
      <c r="P6" s="26"/>
      <c r="Q6" s="27"/>
      <c r="R6" s="27"/>
      <c r="S6" s="28"/>
      <c r="T6" s="27"/>
      <c r="U6" s="27"/>
      <c r="V6" s="158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59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30"/>
      <c r="L7" s="76"/>
      <c r="M7" s="20"/>
      <c r="N7" s="20"/>
      <c r="O7" s="20"/>
      <c r="P7" s="26"/>
      <c r="Q7" s="27"/>
      <c r="R7" s="27"/>
      <c r="S7" s="28"/>
      <c r="T7" s="27"/>
      <c r="U7" s="27"/>
      <c r="V7" s="158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59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/>
      <c r="C8" s="31"/>
      <c r="D8" s="34"/>
      <c r="E8" s="27"/>
      <c r="F8" s="27"/>
      <c r="G8" s="27"/>
      <c r="H8" s="28"/>
      <c r="I8" s="27"/>
      <c r="J8" s="32"/>
      <c r="K8" s="30"/>
      <c r="L8" s="76"/>
      <c r="M8" s="20"/>
      <c r="N8" s="20"/>
      <c r="O8" s="20"/>
      <c r="P8" s="26"/>
      <c r="Q8" s="27"/>
      <c r="R8" s="27"/>
      <c r="S8" s="28"/>
      <c r="T8" s="27"/>
      <c r="U8" s="27"/>
      <c r="V8" s="158"/>
      <c r="W8" s="30"/>
      <c r="X8" s="27">
        <v>2005</v>
      </c>
      <c r="Y8" s="27" t="s">
        <v>57</v>
      </c>
      <c r="Z8" s="34" t="s">
        <v>147</v>
      </c>
      <c r="AA8" s="27">
        <v>6</v>
      </c>
      <c r="AB8" s="27">
        <v>1</v>
      </c>
      <c r="AC8" s="27">
        <v>1</v>
      </c>
      <c r="AD8" s="27">
        <v>7</v>
      </c>
      <c r="AE8" s="27">
        <v>30</v>
      </c>
      <c r="AF8" s="29">
        <v>0.65210000000000001</v>
      </c>
      <c r="AG8" s="173">
        <v>46</v>
      </c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59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65" t="s">
        <v>153</v>
      </c>
      <c r="C9" s="66"/>
      <c r="D9" s="64"/>
      <c r="E9" s="67">
        <f>SUM(E4:E8)</f>
        <v>23</v>
      </c>
      <c r="F9" s="67">
        <f>SUM(F4:F8)</f>
        <v>1</v>
      </c>
      <c r="G9" s="67">
        <f>SUM(G4:G8)</f>
        <v>7</v>
      </c>
      <c r="H9" s="67">
        <f>SUM(H4:H8)</f>
        <v>30</v>
      </c>
      <c r="I9" s="67">
        <f>SUM(I4:I8)</f>
        <v>76</v>
      </c>
      <c r="J9" s="160">
        <v>0</v>
      </c>
      <c r="K9" s="89">
        <f>SUM(K4:K8)</f>
        <v>0</v>
      </c>
      <c r="L9" s="24"/>
      <c r="M9" s="22"/>
      <c r="N9" s="93"/>
      <c r="O9" s="94"/>
      <c r="P9" s="26"/>
      <c r="Q9" s="67">
        <f>SUM(Q4:Q8)</f>
        <v>10</v>
      </c>
      <c r="R9" s="67">
        <f>SUM(R4:R8)</f>
        <v>0</v>
      </c>
      <c r="S9" s="67">
        <f>SUM(S4:S8)</f>
        <v>8</v>
      </c>
      <c r="T9" s="67">
        <f>SUM(T4:T8)</f>
        <v>13</v>
      </c>
      <c r="U9" s="67">
        <f>SUM(U4:U8)</f>
        <v>0</v>
      </c>
      <c r="V9" s="36">
        <v>0</v>
      </c>
      <c r="W9" s="89">
        <f>SUM(W4:W8)</f>
        <v>0</v>
      </c>
      <c r="X9" s="18" t="s">
        <v>153</v>
      </c>
      <c r="Y9" s="19"/>
      <c r="Z9" s="17"/>
      <c r="AA9" s="67">
        <f>SUM(AA4:AA8)</f>
        <v>6</v>
      </c>
      <c r="AB9" s="67">
        <f>SUM(AB4:AB8)</f>
        <v>1</v>
      </c>
      <c r="AC9" s="67">
        <f>SUM(AC4:AC8)</f>
        <v>1</v>
      </c>
      <c r="AD9" s="67">
        <f>SUM(AD4:AD8)</f>
        <v>7</v>
      </c>
      <c r="AE9" s="67">
        <f>SUM(AE4:AE8)</f>
        <v>30</v>
      </c>
      <c r="AF9" s="160">
        <f>PRODUCT(AE9/AG9)</f>
        <v>0.65217391304347827</v>
      </c>
      <c r="AG9" s="89">
        <f>SUM(AG4:AG8)</f>
        <v>46</v>
      </c>
      <c r="AH9" s="24"/>
      <c r="AI9" s="22"/>
      <c r="AJ9" s="93"/>
      <c r="AK9" s="94"/>
      <c r="AL9" s="26"/>
      <c r="AM9" s="67">
        <f>SUM(AM4:AM8)</f>
        <v>0</v>
      </c>
      <c r="AN9" s="67">
        <f>SUM(AN4:AN8)</f>
        <v>0</v>
      </c>
      <c r="AO9" s="67">
        <f>SUM(AO4:AO8)</f>
        <v>0</v>
      </c>
      <c r="AP9" s="67">
        <f>SUM(AP4:AP8)</f>
        <v>0</v>
      </c>
      <c r="AQ9" s="67">
        <f>SUM(AQ4:AQ8)</f>
        <v>0</v>
      </c>
      <c r="AR9" s="160">
        <v>0</v>
      </c>
      <c r="AS9" s="112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6"/>
      <c r="M10" s="26"/>
      <c r="N10" s="26"/>
      <c r="O10" s="26"/>
      <c r="P10" s="38"/>
      <c r="Q10" s="38"/>
      <c r="R10" s="40"/>
      <c r="S10" s="38"/>
      <c r="T10" s="38"/>
      <c r="U10" s="26"/>
      <c r="V10" s="26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6"/>
      <c r="AI10" s="26"/>
      <c r="AJ10" s="26"/>
      <c r="AK10" s="26"/>
      <c r="AL10" s="38"/>
      <c r="AM10" s="38"/>
      <c r="AN10" s="40"/>
      <c r="AO10" s="38"/>
      <c r="AP10" s="38"/>
      <c r="AQ10" s="26"/>
      <c r="AR10" s="26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1" t="s">
        <v>154</v>
      </c>
      <c r="C11" s="162"/>
      <c r="D11" s="163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155</v>
      </c>
      <c r="O11" s="20" t="s">
        <v>156</v>
      </c>
      <c r="Q11" s="40"/>
      <c r="R11" s="40" t="s">
        <v>41</v>
      </c>
      <c r="S11" s="40"/>
      <c r="T11" s="38" t="s">
        <v>93</v>
      </c>
      <c r="U11" s="26"/>
      <c r="V11" s="30"/>
      <c r="W11" s="30"/>
      <c r="X11" s="164"/>
      <c r="Y11" s="164"/>
      <c r="Z11" s="164"/>
      <c r="AA11" s="164"/>
      <c r="AB11" s="164"/>
      <c r="AC11" s="40"/>
      <c r="AD11" s="40"/>
      <c r="AE11" s="40"/>
      <c r="AF11" s="38"/>
      <c r="AG11" s="38"/>
      <c r="AH11" s="38"/>
      <c r="AI11" s="38"/>
      <c r="AJ11" s="38"/>
      <c r="AK11" s="38"/>
      <c r="AM11" s="30"/>
      <c r="AN11" s="164"/>
      <c r="AO11" s="164"/>
      <c r="AP11" s="164"/>
      <c r="AQ11" s="164"/>
      <c r="AR11" s="164"/>
      <c r="AS11" s="164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4"/>
      <c r="D12" s="45"/>
      <c r="E12" s="165">
        <v>407</v>
      </c>
      <c r="F12" s="165">
        <v>6</v>
      </c>
      <c r="G12" s="165">
        <v>111</v>
      </c>
      <c r="H12" s="165">
        <v>422</v>
      </c>
      <c r="I12" s="165">
        <v>1887</v>
      </c>
      <c r="J12" s="166">
        <v>0.56599999999999995</v>
      </c>
      <c r="K12" s="38">
        <f>PRODUCT(I12/J12)</f>
        <v>3333.9222614840992</v>
      </c>
      <c r="L12" s="167">
        <f>PRODUCT((F12+G12)/E12)</f>
        <v>0.28746928746928746</v>
      </c>
      <c r="M12" s="167">
        <f>PRODUCT(H12/E12)</f>
        <v>1.0368550368550369</v>
      </c>
      <c r="N12" s="167">
        <f>PRODUCT((F12+G12+H12)/E12)</f>
        <v>1.3243243243243243</v>
      </c>
      <c r="O12" s="167">
        <f>PRODUCT(I12/E12)</f>
        <v>4.6363636363636367</v>
      </c>
      <c r="Q12" s="40"/>
      <c r="R12" s="40"/>
      <c r="S12" s="40"/>
      <c r="T12" s="38" t="s">
        <v>95</v>
      </c>
      <c r="U12" s="38"/>
      <c r="V12" s="38"/>
      <c r="W12" s="38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40"/>
      <c r="AO12" s="40"/>
      <c r="AP12" s="40"/>
      <c r="AQ12" s="40"/>
      <c r="AR12" s="40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68" t="s">
        <v>131</v>
      </c>
      <c r="C13" s="169"/>
      <c r="D13" s="170"/>
      <c r="E13" s="165">
        <f>PRODUCT(E9+Q9)</f>
        <v>33</v>
      </c>
      <c r="F13" s="165">
        <f>PRODUCT(F9+R9)</f>
        <v>1</v>
      </c>
      <c r="G13" s="165">
        <f>PRODUCT(G9+S9)</f>
        <v>15</v>
      </c>
      <c r="H13" s="165">
        <f>PRODUCT(H9+T9)</f>
        <v>43</v>
      </c>
      <c r="I13" s="165">
        <f>PRODUCT(I9+U9)</f>
        <v>76</v>
      </c>
      <c r="J13" s="166"/>
      <c r="K13" s="38">
        <f>PRODUCT(K9+W9)</f>
        <v>0</v>
      </c>
      <c r="L13" s="167">
        <f>PRODUCT((F13+G13)/E13)</f>
        <v>0.48484848484848486</v>
      </c>
      <c r="M13" s="167">
        <f>PRODUCT(H13/E13)</f>
        <v>1.303030303030303</v>
      </c>
      <c r="N13" s="167">
        <f>PRODUCT((F13+G13+H13)/E13)</f>
        <v>1.7878787878787878</v>
      </c>
      <c r="O13" s="167">
        <f>PRODUCT(I13/E13)</f>
        <v>2.3030303030303032</v>
      </c>
      <c r="Q13" s="40"/>
      <c r="R13" s="40"/>
      <c r="S13" s="40"/>
      <c r="T13" s="38" t="s">
        <v>94</v>
      </c>
      <c r="U13" s="38"/>
      <c r="V13" s="38"/>
      <c r="W13" s="38"/>
      <c r="X13" s="38"/>
      <c r="Y13" s="38"/>
      <c r="Z13" s="38"/>
      <c r="AA13" s="38"/>
      <c r="AB13" s="38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51" t="s">
        <v>151</v>
      </c>
      <c r="C14" s="152"/>
      <c r="D14" s="153"/>
      <c r="E14" s="165">
        <f>PRODUCT(AA9+AM9)</f>
        <v>6</v>
      </c>
      <c r="F14" s="165">
        <f>PRODUCT(AB9+AN9)</f>
        <v>1</v>
      </c>
      <c r="G14" s="165">
        <f>PRODUCT(AC9+AO9)</f>
        <v>1</v>
      </c>
      <c r="H14" s="165">
        <f>PRODUCT(AD9+AP9)</f>
        <v>7</v>
      </c>
      <c r="I14" s="165">
        <f>PRODUCT(AE9+AQ9)</f>
        <v>30</v>
      </c>
      <c r="J14" s="166">
        <f>PRODUCT(I14/K14)</f>
        <v>0.65217391304347827</v>
      </c>
      <c r="K14" s="26">
        <f>PRODUCT(AG9+AS9)</f>
        <v>46</v>
      </c>
      <c r="L14" s="167">
        <f>PRODUCT((F14+G14)/E14)</f>
        <v>0.33333333333333331</v>
      </c>
      <c r="M14" s="167">
        <f>PRODUCT(H14/E14)</f>
        <v>1.1666666666666667</v>
      </c>
      <c r="N14" s="167">
        <f>PRODUCT((F14+G14+H14)/E14)</f>
        <v>1.5</v>
      </c>
      <c r="O14" s="167">
        <f>PRODUCT(I14/E14)</f>
        <v>5</v>
      </c>
      <c r="Q14" s="40"/>
      <c r="R14" s="40"/>
      <c r="S14" s="38"/>
      <c r="T14" s="77" t="s">
        <v>96</v>
      </c>
      <c r="U14" s="26"/>
      <c r="V14" s="26"/>
      <c r="W14" s="38"/>
      <c r="X14" s="38"/>
      <c r="Y14" s="38"/>
      <c r="Z14" s="38"/>
      <c r="AA14" s="38"/>
      <c r="AB14" s="38"/>
      <c r="AC14" s="40"/>
      <c r="AD14" s="40"/>
      <c r="AE14" s="40"/>
      <c r="AF14" s="40"/>
      <c r="AG14" s="40"/>
      <c r="AH14" s="40"/>
      <c r="AI14" s="40"/>
      <c r="AJ14" s="40"/>
      <c r="AK14" s="38"/>
      <c r="AL14" s="26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71" t="s">
        <v>153</v>
      </c>
      <c r="C15" s="79"/>
      <c r="D15" s="172"/>
      <c r="E15" s="165">
        <f>SUM(E12:E14)</f>
        <v>446</v>
      </c>
      <c r="F15" s="165">
        <f t="shared" ref="F15:I15" si="0">SUM(F12:F14)</f>
        <v>8</v>
      </c>
      <c r="G15" s="165">
        <f t="shared" si="0"/>
        <v>127</v>
      </c>
      <c r="H15" s="165">
        <f t="shared" si="0"/>
        <v>472</v>
      </c>
      <c r="I15" s="165">
        <f t="shared" si="0"/>
        <v>1993</v>
      </c>
      <c r="J15" s="166"/>
      <c r="K15" s="38">
        <f>SUM(K12:K14)</f>
        <v>3379.9222614840992</v>
      </c>
      <c r="L15" s="167">
        <f>PRODUCT((F15+G15)/E15)</f>
        <v>0.30269058295964124</v>
      </c>
      <c r="M15" s="167">
        <f>PRODUCT(H15/E15)</f>
        <v>1.0582959641255605</v>
      </c>
      <c r="N15" s="167">
        <f>PRODUCT((F15+G15+H15)/E15)</f>
        <v>1.3609865470852018</v>
      </c>
      <c r="O15" s="167">
        <f>PRODUCT(I15/E15)</f>
        <v>4.4686098654708521</v>
      </c>
      <c r="Q15" s="26"/>
      <c r="R15" s="26"/>
      <c r="S15" s="26"/>
      <c r="T15" s="38" t="s">
        <v>97</v>
      </c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6"/>
      <c r="F16" s="26"/>
      <c r="G16" s="26"/>
      <c r="H16" s="26"/>
      <c r="I16" s="26"/>
      <c r="J16" s="38"/>
      <c r="K16" s="38"/>
      <c r="L16" s="26"/>
      <c r="M16" s="26"/>
      <c r="N16" s="26"/>
      <c r="O16" s="26"/>
      <c r="P16" s="38"/>
      <c r="Q16" s="38"/>
      <c r="R16" s="38"/>
      <c r="S16" s="38"/>
      <c r="T16" s="38" t="s">
        <v>98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0"/>
      <c r="AJ53" s="40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0"/>
      <c r="AJ87" s="40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6"/>
      <c r="AL180" s="26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0.28515625" style="61" customWidth="1"/>
    <col min="3" max="3" width="19.7109375" style="60" customWidth="1"/>
    <col min="4" max="4" width="10.5703125" style="84" customWidth="1"/>
    <col min="5" max="5" width="8" style="84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4" customWidth="1"/>
    <col min="22" max="22" width="9" style="60" customWidth="1"/>
    <col min="23" max="23" width="20.42578125" style="84" customWidth="1"/>
    <col min="24" max="24" width="9.7109375" style="60" customWidth="1"/>
    <col min="25" max="30" width="9.140625" style="3"/>
    <col min="257" max="257" width="1.28515625" customWidth="1"/>
    <col min="258" max="258" width="30.28515625" customWidth="1"/>
    <col min="259" max="259" width="19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.42578125" customWidth="1"/>
    <col min="280" max="280" width="9.7109375" customWidth="1"/>
    <col min="513" max="513" width="1.28515625" customWidth="1"/>
    <col min="514" max="514" width="30.28515625" customWidth="1"/>
    <col min="515" max="515" width="19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.42578125" customWidth="1"/>
    <col min="536" max="536" width="9.7109375" customWidth="1"/>
    <col min="769" max="769" width="1.28515625" customWidth="1"/>
    <col min="770" max="770" width="30.28515625" customWidth="1"/>
    <col min="771" max="771" width="19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.42578125" customWidth="1"/>
    <col min="792" max="792" width="9.7109375" customWidth="1"/>
    <col min="1025" max="1025" width="1.28515625" customWidth="1"/>
    <col min="1026" max="1026" width="30.28515625" customWidth="1"/>
    <col min="1027" max="1027" width="19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.42578125" customWidth="1"/>
    <col min="1048" max="1048" width="9.7109375" customWidth="1"/>
    <col min="1281" max="1281" width="1.28515625" customWidth="1"/>
    <col min="1282" max="1282" width="30.28515625" customWidth="1"/>
    <col min="1283" max="1283" width="19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.42578125" customWidth="1"/>
    <col min="1304" max="1304" width="9.7109375" customWidth="1"/>
    <col min="1537" max="1537" width="1.28515625" customWidth="1"/>
    <col min="1538" max="1538" width="30.28515625" customWidth="1"/>
    <col min="1539" max="1539" width="19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.42578125" customWidth="1"/>
    <col min="1560" max="1560" width="9.7109375" customWidth="1"/>
    <col min="1793" max="1793" width="1.28515625" customWidth="1"/>
    <col min="1794" max="1794" width="30.28515625" customWidth="1"/>
    <col min="1795" max="1795" width="19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.42578125" customWidth="1"/>
    <col min="1816" max="1816" width="9.7109375" customWidth="1"/>
    <col min="2049" max="2049" width="1.28515625" customWidth="1"/>
    <col min="2050" max="2050" width="30.28515625" customWidth="1"/>
    <col min="2051" max="2051" width="19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.42578125" customWidth="1"/>
    <col min="2072" max="2072" width="9.7109375" customWidth="1"/>
    <col min="2305" max="2305" width="1.28515625" customWidth="1"/>
    <col min="2306" max="2306" width="30.28515625" customWidth="1"/>
    <col min="2307" max="2307" width="19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.42578125" customWidth="1"/>
    <col min="2328" max="2328" width="9.7109375" customWidth="1"/>
    <col min="2561" max="2561" width="1.28515625" customWidth="1"/>
    <col min="2562" max="2562" width="30.28515625" customWidth="1"/>
    <col min="2563" max="2563" width="19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.42578125" customWidth="1"/>
    <col min="2584" max="2584" width="9.7109375" customWidth="1"/>
    <col min="2817" max="2817" width="1.28515625" customWidth="1"/>
    <col min="2818" max="2818" width="30.28515625" customWidth="1"/>
    <col min="2819" max="2819" width="19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.42578125" customWidth="1"/>
    <col min="2840" max="2840" width="9.7109375" customWidth="1"/>
    <col min="3073" max="3073" width="1.28515625" customWidth="1"/>
    <col min="3074" max="3074" width="30.28515625" customWidth="1"/>
    <col min="3075" max="3075" width="19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.42578125" customWidth="1"/>
    <col min="3096" max="3096" width="9.7109375" customWidth="1"/>
    <col min="3329" max="3329" width="1.28515625" customWidth="1"/>
    <col min="3330" max="3330" width="30.28515625" customWidth="1"/>
    <col min="3331" max="3331" width="19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.42578125" customWidth="1"/>
    <col min="3352" max="3352" width="9.7109375" customWidth="1"/>
    <col min="3585" max="3585" width="1.28515625" customWidth="1"/>
    <col min="3586" max="3586" width="30.28515625" customWidth="1"/>
    <col min="3587" max="3587" width="19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.42578125" customWidth="1"/>
    <col min="3608" max="3608" width="9.7109375" customWidth="1"/>
    <col min="3841" max="3841" width="1.28515625" customWidth="1"/>
    <col min="3842" max="3842" width="30.28515625" customWidth="1"/>
    <col min="3843" max="3843" width="19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.42578125" customWidth="1"/>
    <col min="3864" max="3864" width="9.7109375" customWidth="1"/>
    <col min="4097" max="4097" width="1.28515625" customWidth="1"/>
    <col min="4098" max="4098" width="30.28515625" customWidth="1"/>
    <col min="4099" max="4099" width="19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.42578125" customWidth="1"/>
    <col min="4120" max="4120" width="9.7109375" customWidth="1"/>
    <col min="4353" max="4353" width="1.28515625" customWidth="1"/>
    <col min="4354" max="4354" width="30.28515625" customWidth="1"/>
    <col min="4355" max="4355" width="19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.42578125" customWidth="1"/>
    <col min="4376" max="4376" width="9.7109375" customWidth="1"/>
    <col min="4609" max="4609" width="1.28515625" customWidth="1"/>
    <col min="4610" max="4610" width="30.28515625" customWidth="1"/>
    <col min="4611" max="4611" width="19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.42578125" customWidth="1"/>
    <col min="4632" max="4632" width="9.7109375" customWidth="1"/>
    <col min="4865" max="4865" width="1.28515625" customWidth="1"/>
    <col min="4866" max="4866" width="30.28515625" customWidth="1"/>
    <col min="4867" max="4867" width="19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.42578125" customWidth="1"/>
    <col min="4888" max="4888" width="9.7109375" customWidth="1"/>
    <col min="5121" max="5121" width="1.28515625" customWidth="1"/>
    <col min="5122" max="5122" width="30.28515625" customWidth="1"/>
    <col min="5123" max="5123" width="19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.42578125" customWidth="1"/>
    <col min="5144" max="5144" width="9.7109375" customWidth="1"/>
    <col min="5377" max="5377" width="1.28515625" customWidth="1"/>
    <col min="5378" max="5378" width="30.28515625" customWidth="1"/>
    <col min="5379" max="5379" width="19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.42578125" customWidth="1"/>
    <col min="5400" max="5400" width="9.7109375" customWidth="1"/>
    <col min="5633" max="5633" width="1.28515625" customWidth="1"/>
    <col min="5634" max="5634" width="30.28515625" customWidth="1"/>
    <col min="5635" max="5635" width="19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.42578125" customWidth="1"/>
    <col min="5656" max="5656" width="9.7109375" customWidth="1"/>
    <col min="5889" max="5889" width="1.28515625" customWidth="1"/>
    <col min="5890" max="5890" width="30.28515625" customWidth="1"/>
    <col min="5891" max="5891" width="19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.42578125" customWidth="1"/>
    <col min="5912" max="5912" width="9.7109375" customWidth="1"/>
    <col min="6145" max="6145" width="1.28515625" customWidth="1"/>
    <col min="6146" max="6146" width="30.28515625" customWidth="1"/>
    <col min="6147" max="6147" width="19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.42578125" customWidth="1"/>
    <col min="6168" max="6168" width="9.7109375" customWidth="1"/>
    <col min="6401" max="6401" width="1.28515625" customWidth="1"/>
    <col min="6402" max="6402" width="30.28515625" customWidth="1"/>
    <col min="6403" max="6403" width="19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.42578125" customWidth="1"/>
    <col min="6424" max="6424" width="9.7109375" customWidth="1"/>
    <col min="6657" max="6657" width="1.28515625" customWidth="1"/>
    <col min="6658" max="6658" width="30.28515625" customWidth="1"/>
    <col min="6659" max="6659" width="19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.42578125" customWidth="1"/>
    <col min="6680" max="6680" width="9.7109375" customWidth="1"/>
    <col min="6913" max="6913" width="1.28515625" customWidth="1"/>
    <col min="6914" max="6914" width="30.28515625" customWidth="1"/>
    <col min="6915" max="6915" width="19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.42578125" customWidth="1"/>
    <col min="6936" max="6936" width="9.7109375" customWidth="1"/>
    <col min="7169" max="7169" width="1.28515625" customWidth="1"/>
    <col min="7170" max="7170" width="30.28515625" customWidth="1"/>
    <col min="7171" max="7171" width="19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.42578125" customWidth="1"/>
    <col min="7192" max="7192" width="9.7109375" customWidth="1"/>
    <col min="7425" max="7425" width="1.28515625" customWidth="1"/>
    <col min="7426" max="7426" width="30.28515625" customWidth="1"/>
    <col min="7427" max="7427" width="19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.42578125" customWidth="1"/>
    <col min="7448" max="7448" width="9.7109375" customWidth="1"/>
    <col min="7681" max="7681" width="1.28515625" customWidth="1"/>
    <col min="7682" max="7682" width="30.28515625" customWidth="1"/>
    <col min="7683" max="7683" width="19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.42578125" customWidth="1"/>
    <col min="7704" max="7704" width="9.7109375" customWidth="1"/>
    <col min="7937" max="7937" width="1.28515625" customWidth="1"/>
    <col min="7938" max="7938" width="30.28515625" customWidth="1"/>
    <col min="7939" max="7939" width="19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.42578125" customWidth="1"/>
    <col min="7960" max="7960" width="9.7109375" customWidth="1"/>
    <col min="8193" max="8193" width="1.28515625" customWidth="1"/>
    <col min="8194" max="8194" width="30.28515625" customWidth="1"/>
    <col min="8195" max="8195" width="19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.42578125" customWidth="1"/>
    <col min="8216" max="8216" width="9.7109375" customWidth="1"/>
    <col min="8449" max="8449" width="1.28515625" customWidth="1"/>
    <col min="8450" max="8450" width="30.28515625" customWidth="1"/>
    <col min="8451" max="8451" width="19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.42578125" customWidth="1"/>
    <col min="8472" max="8472" width="9.7109375" customWidth="1"/>
    <col min="8705" max="8705" width="1.28515625" customWidth="1"/>
    <col min="8706" max="8706" width="30.28515625" customWidth="1"/>
    <col min="8707" max="8707" width="19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.42578125" customWidth="1"/>
    <col min="8728" max="8728" width="9.7109375" customWidth="1"/>
    <col min="8961" max="8961" width="1.28515625" customWidth="1"/>
    <col min="8962" max="8962" width="30.28515625" customWidth="1"/>
    <col min="8963" max="8963" width="19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.42578125" customWidth="1"/>
    <col min="8984" max="8984" width="9.7109375" customWidth="1"/>
    <col min="9217" max="9217" width="1.28515625" customWidth="1"/>
    <col min="9218" max="9218" width="30.28515625" customWidth="1"/>
    <col min="9219" max="9219" width="19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.42578125" customWidth="1"/>
    <col min="9240" max="9240" width="9.7109375" customWidth="1"/>
    <col min="9473" max="9473" width="1.28515625" customWidth="1"/>
    <col min="9474" max="9474" width="30.28515625" customWidth="1"/>
    <col min="9475" max="9475" width="19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.42578125" customWidth="1"/>
    <col min="9496" max="9496" width="9.7109375" customWidth="1"/>
    <col min="9729" max="9729" width="1.28515625" customWidth="1"/>
    <col min="9730" max="9730" width="30.28515625" customWidth="1"/>
    <col min="9731" max="9731" width="19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.42578125" customWidth="1"/>
    <col min="9752" max="9752" width="9.7109375" customWidth="1"/>
    <col min="9985" max="9985" width="1.28515625" customWidth="1"/>
    <col min="9986" max="9986" width="30.28515625" customWidth="1"/>
    <col min="9987" max="9987" width="19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.42578125" customWidth="1"/>
    <col min="10008" max="10008" width="9.7109375" customWidth="1"/>
    <col min="10241" max="10241" width="1.28515625" customWidth="1"/>
    <col min="10242" max="10242" width="30.28515625" customWidth="1"/>
    <col min="10243" max="10243" width="19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.42578125" customWidth="1"/>
    <col min="10264" max="10264" width="9.7109375" customWidth="1"/>
    <col min="10497" max="10497" width="1.28515625" customWidth="1"/>
    <col min="10498" max="10498" width="30.28515625" customWidth="1"/>
    <col min="10499" max="10499" width="19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.42578125" customWidth="1"/>
    <col min="10520" max="10520" width="9.7109375" customWidth="1"/>
    <col min="10753" max="10753" width="1.28515625" customWidth="1"/>
    <col min="10754" max="10754" width="30.28515625" customWidth="1"/>
    <col min="10755" max="10755" width="19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.42578125" customWidth="1"/>
    <col min="10776" max="10776" width="9.7109375" customWidth="1"/>
    <col min="11009" max="11009" width="1.28515625" customWidth="1"/>
    <col min="11010" max="11010" width="30.28515625" customWidth="1"/>
    <col min="11011" max="11011" width="19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.42578125" customWidth="1"/>
    <col min="11032" max="11032" width="9.7109375" customWidth="1"/>
    <col min="11265" max="11265" width="1.28515625" customWidth="1"/>
    <col min="11266" max="11266" width="30.28515625" customWidth="1"/>
    <col min="11267" max="11267" width="19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.42578125" customWidth="1"/>
    <col min="11288" max="11288" width="9.7109375" customWidth="1"/>
    <col min="11521" max="11521" width="1.28515625" customWidth="1"/>
    <col min="11522" max="11522" width="30.28515625" customWidth="1"/>
    <col min="11523" max="11523" width="19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.42578125" customWidth="1"/>
    <col min="11544" max="11544" width="9.7109375" customWidth="1"/>
    <col min="11777" max="11777" width="1.28515625" customWidth="1"/>
    <col min="11778" max="11778" width="30.28515625" customWidth="1"/>
    <col min="11779" max="11779" width="19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.42578125" customWidth="1"/>
    <col min="11800" max="11800" width="9.7109375" customWidth="1"/>
    <col min="12033" max="12033" width="1.28515625" customWidth="1"/>
    <col min="12034" max="12034" width="30.28515625" customWidth="1"/>
    <col min="12035" max="12035" width="19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.42578125" customWidth="1"/>
    <col min="12056" max="12056" width="9.7109375" customWidth="1"/>
    <col min="12289" max="12289" width="1.28515625" customWidth="1"/>
    <col min="12290" max="12290" width="30.28515625" customWidth="1"/>
    <col min="12291" max="12291" width="19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.42578125" customWidth="1"/>
    <col min="12312" max="12312" width="9.7109375" customWidth="1"/>
    <col min="12545" max="12545" width="1.28515625" customWidth="1"/>
    <col min="12546" max="12546" width="30.28515625" customWidth="1"/>
    <col min="12547" max="12547" width="19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.42578125" customWidth="1"/>
    <col min="12568" max="12568" width="9.7109375" customWidth="1"/>
    <col min="12801" max="12801" width="1.28515625" customWidth="1"/>
    <col min="12802" max="12802" width="30.28515625" customWidth="1"/>
    <col min="12803" max="12803" width="19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.42578125" customWidth="1"/>
    <col min="12824" max="12824" width="9.7109375" customWidth="1"/>
    <col min="13057" max="13057" width="1.28515625" customWidth="1"/>
    <col min="13058" max="13058" width="30.28515625" customWidth="1"/>
    <col min="13059" max="13059" width="19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.42578125" customWidth="1"/>
    <col min="13080" max="13080" width="9.7109375" customWidth="1"/>
    <col min="13313" max="13313" width="1.28515625" customWidth="1"/>
    <col min="13314" max="13314" width="30.28515625" customWidth="1"/>
    <col min="13315" max="13315" width="19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.42578125" customWidth="1"/>
    <col min="13336" max="13336" width="9.7109375" customWidth="1"/>
    <col min="13569" max="13569" width="1.28515625" customWidth="1"/>
    <col min="13570" max="13570" width="30.28515625" customWidth="1"/>
    <col min="13571" max="13571" width="19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.42578125" customWidth="1"/>
    <col min="13592" max="13592" width="9.7109375" customWidth="1"/>
    <col min="13825" max="13825" width="1.28515625" customWidth="1"/>
    <col min="13826" max="13826" width="30.28515625" customWidth="1"/>
    <col min="13827" max="13827" width="19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.42578125" customWidth="1"/>
    <col min="13848" max="13848" width="9.7109375" customWidth="1"/>
    <col min="14081" max="14081" width="1.28515625" customWidth="1"/>
    <col min="14082" max="14082" width="30.28515625" customWidth="1"/>
    <col min="14083" max="14083" width="19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.42578125" customWidth="1"/>
    <col min="14104" max="14104" width="9.7109375" customWidth="1"/>
    <col min="14337" max="14337" width="1.28515625" customWidth="1"/>
    <col min="14338" max="14338" width="30.28515625" customWidth="1"/>
    <col min="14339" max="14339" width="19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.42578125" customWidth="1"/>
    <col min="14360" max="14360" width="9.7109375" customWidth="1"/>
    <col min="14593" max="14593" width="1.28515625" customWidth="1"/>
    <col min="14594" max="14594" width="30.28515625" customWidth="1"/>
    <col min="14595" max="14595" width="19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.42578125" customWidth="1"/>
    <col min="14616" max="14616" width="9.7109375" customWidth="1"/>
    <col min="14849" max="14849" width="1.28515625" customWidth="1"/>
    <col min="14850" max="14850" width="30.28515625" customWidth="1"/>
    <col min="14851" max="14851" width="19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.42578125" customWidth="1"/>
    <col min="14872" max="14872" width="9.7109375" customWidth="1"/>
    <col min="15105" max="15105" width="1.28515625" customWidth="1"/>
    <col min="15106" max="15106" width="30.28515625" customWidth="1"/>
    <col min="15107" max="15107" width="19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.42578125" customWidth="1"/>
    <col min="15128" max="15128" width="9.7109375" customWidth="1"/>
    <col min="15361" max="15361" width="1.28515625" customWidth="1"/>
    <col min="15362" max="15362" width="30.28515625" customWidth="1"/>
    <col min="15363" max="15363" width="19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.42578125" customWidth="1"/>
    <col min="15384" max="15384" width="9.7109375" customWidth="1"/>
    <col min="15617" max="15617" width="1.28515625" customWidth="1"/>
    <col min="15618" max="15618" width="30.28515625" customWidth="1"/>
    <col min="15619" max="15619" width="19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.42578125" customWidth="1"/>
    <col min="15640" max="15640" width="9.7109375" customWidth="1"/>
    <col min="15873" max="15873" width="1.28515625" customWidth="1"/>
    <col min="15874" max="15874" width="30.28515625" customWidth="1"/>
    <col min="15875" max="15875" width="19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.42578125" customWidth="1"/>
    <col min="15896" max="15896" width="9.7109375" customWidth="1"/>
    <col min="16129" max="16129" width="1.28515625" customWidth="1"/>
    <col min="16130" max="16130" width="30.28515625" customWidth="1"/>
    <col min="16131" max="16131" width="19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.42578125" customWidth="1"/>
    <col min="16152" max="16152" width="9.7109375" customWidth="1"/>
  </cols>
  <sheetData>
    <row r="1" spans="1:30" ht="18.75" x14ac:dyDescent="0.3">
      <c r="A1" s="10"/>
      <c r="B1" s="88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8"/>
      <c r="R1" s="98"/>
      <c r="S1" s="98"/>
      <c r="T1" s="98"/>
      <c r="U1" s="98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82</v>
      </c>
      <c r="C2" s="115" t="s">
        <v>133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9"/>
      <c r="R2" s="99"/>
      <c r="S2" s="99"/>
      <c r="T2" s="99"/>
      <c r="U2" s="99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42</v>
      </c>
      <c r="C3" s="24" t="s">
        <v>43</v>
      </c>
      <c r="D3" s="65" t="s">
        <v>44</v>
      </c>
      <c r="E3" s="68" t="s">
        <v>1</v>
      </c>
      <c r="F3" s="26"/>
      <c r="G3" s="67" t="s">
        <v>45</v>
      </c>
      <c r="H3" s="64" t="s">
        <v>46</v>
      </c>
      <c r="I3" s="64" t="s">
        <v>31</v>
      </c>
      <c r="J3" s="19" t="s">
        <v>47</v>
      </c>
      <c r="K3" s="66" t="s">
        <v>48</v>
      </c>
      <c r="L3" s="66" t="s">
        <v>49</v>
      </c>
      <c r="M3" s="67" t="s">
        <v>50</v>
      </c>
      <c r="N3" s="67" t="s">
        <v>30</v>
      </c>
      <c r="O3" s="64" t="s">
        <v>51</v>
      </c>
      <c r="P3" s="67" t="s">
        <v>46</v>
      </c>
      <c r="Q3" s="100" t="s">
        <v>17</v>
      </c>
      <c r="R3" s="100">
        <v>1</v>
      </c>
      <c r="S3" s="100">
        <v>2</v>
      </c>
      <c r="T3" s="100">
        <v>3</v>
      </c>
      <c r="U3" s="100" t="s">
        <v>52</v>
      </c>
      <c r="V3" s="19" t="s">
        <v>22</v>
      </c>
      <c r="W3" s="18" t="s">
        <v>53</v>
      </c>
      <c r="X3" s="18" t="s">
        <v>54</v>
      </c>
      <c r="Y3" s="72"/>
      <c r="Z3" s="72"/>
      <c r="AA3" s="72"/>
      <c r="AB3" s="72"/>
      <c r="AC3" s="72"/>
      <c r="AD3" s="72"/>
    </row>
    <row r="4" spans="1:30" x14ac:dyDescent="0.25">
      <c r="A4" s="25"/>
      <c r="B4" s="123" t="s">
        <v>117</v>
      </c>
      <c r="C4" s="124" t="s">
        <v>118</v>
      </c>
      <c r="D4" s="139" t="s">
        <v>119</v>
      </c>
      <c r="E4" s="141" t="s">
        <v>86</v>
      </c>
      <c r="F4" s="26"/>
      <c r="G4" s="126">
        <v>1</v>
      </c>
      <c r="H4" s="126"/>
      <c r="I4" s="127"/>
      <c r="J4" s="128"/>
      <c r="K4" s="128" t="s">
        <v>120</v>
      </c>
      <c r="L4" s="126"/>
      <c r="M4" s="127">
        <v>1</v>
      </c>
      <c r="N4" s="126"/>
      <c r="O4" s="127"/>
      <c r="P4" s="126">
        <v>2</v>
      </c>
      <c r="Q4" s="130" t="s">
        <v>81</v>
      </c>
      <c r="R4" s="142" t="s">
        <v>67</v>
      </c>
      <c r="S4" s="142" t="s">
        <v>67</v>
      </c>
      <c r="T4" s="142" t="s">
        <v>116</v>
      </c>
      <c r="U4" s="142" t="s">
        <v>71</v>
      </c>
      <c r="V4" s="129">
        <v>0.33300000000000002</v>
      </c>
      <c r="W4" s="124" t="s">
        <v>121</v>
      </c>
      <c r="X4" s="143">
        <v>12200</v>
      </c>
      <c r="Y4" s="72"/>
      <c r="Z4" s="72"/>
      <c r="AA4" s="72"/>
      <c r="AB4" s="72"/>
      <c r="AC4" s="72"/>
      <c r="AD4" s="72"/>
    </row>
    <row r="5" spans="1:30" x14ac:dyDescent="0.25">
      <c r="A5" s="131"/>
      <c r="B5" s="132" t="s">
        <v>55</v>
      </c>
      <c r="C5" s="133" t="s">
        <v>122</v>
      </c>
      <c r="D5" s="134"/>
      <c r="E5" s="86"/>
      <c r="F5" s="135"/>
      <c r="G5" s="101"/>
      <c r="H5" s="134"/>
      <c r="I5" s="134"/>
      <c r="J5" s="134"/>
      <c r="K5" s="133"/>
      <c r="L5" s="134"/>
      <c r="M5" s="133"/>
      <c r="N5" s="133"/>
      <c r="O5" s="133"/>
      <c r="P5" s="133"/>
      <c r="Q5" s="144"/>
      <c r="R5" s="144"/>
      <c r="S5" s="144"/>
      <c r="T5" s="144"/>
      <c r="U5" s="144"/>
      <c r="V5" s="85"/>
      <c r="W5" s="133"/>
      <c r="X5" s="87"/>
      <c r="Y5" s="72"/>
      <c r="Z5" s="77"/>
      <c r="AA5" s="77"/>
      <c r="AB5" s="77"/>
      <c r="AC5" s="72"/>
      <c r="AD5" s="72"/>
    </row>
    <row r="6" spans="1:30" x14ac:dyDescent="0.25">
      <c r="A6" s="131"/>
      <c r="B6" s="136"/>
      <c r="C6" s="78"/>
      <c r="D6" s="137"/>
      <c r="E6" s="79"/>
      <c r="F6" s="79"/>
      <c r="G6" s="80"/>
      <c r="H6" s="81"/>
      <c r="I6" s="78"/>
      <c r="J6" s="81"/>
      <c r="K6" s="81"/>
      <c r="L6" s="81"/>
      <c r="M6" s="81"/>
      <c r="N6" s="81"/>
      <c r="O6" s="81"/>
      <c r="P6" s="81"/>
      <c r="Q6" s="105"/>
      <c r="R6" s="105"/>
      <c r="S6" s="105"/>
      <c r="T6" s="105"/>
      <c r="U6" s="105"/>
      <c r="V6" s="81"/>
      <c r="W6" s="81"/>
      <c r="X6" s="82"/>
      <c r="Y6" s="40"/>
      <c r="Z6" s="38"/>
      <c r="AA6" s="26"/>
      <c r="AB6" s="26"/>
      <c r="AC6" s="72"/>
      <c r="AD6" s="72"/>
    </row>
    <row r="7" spans="1:30" x14ac:dyDescent="0.25">
      <c r="A7" s="25"/>
      <c r="B7" s="69" t="s">
        <v>77</v>
      </c>
      <c r="C7" s="24" t="s">
        <v>43</v>
      </c>
      <c r="D7" s="65" t="s">
        <v>44</v>
      </c>
      <c r="E7" s="68" t="s">
        <v>1</v>
      </c>
      <c r="F7" s="26"/>
      <c r="G7" s="67" t="s">
        <v>45</v>
      </c>
      <c r="H7" s="64" t="s">
        <v>46</v>
      </c>
      <c r="I7" s="64" t="s">
        <v>31</v>
      </c>
      <c r="J7" s="19" t="s">
        <v>47</v>
      </c>
      <c r="K7" s="66" t="s">
        <v>48</v>
      </c>
      <c r="L7" s="66" t="s">
        <v>49</v>
      </c>
      <c r="M7" s="67" t="s">
        <v>50</v>
      </c>
      <c r="N7" s="67" t="s">
        <v>30</v>
      </c>
      <c r="O7" s="64" t="s">
        <v>51</v>
      </c>
      <c r="P7" s="67" t="s">
        <v>46</v>
      </c>
      <c r="Q7" s="100" t="s">
        <v>17</v>
      </c>
      <c r="R7" s="100">
        <v>1</v>
      </c>
      <c r="S7" s="100">
        <v>2</v>
      </c>
      <c r="T7" s="100">
        <v>3</v>
      </c>
      <c r="U7" s="100" t="s">
        <v>52</v>
      </c>
      <c r="V7" s="19" t="s">
        <v>22</v>
      </c>
      <c r="W7" s="18" t="s">
        <v>53</v>
      </c>
      <c r="X7" s="18" t="s">
        <v>54</v>
      </c>
      <c r="Y7" s="72"/>
      <c r="Z7" s="72"/>
      <c r="AA7" s="72"/>
      <c r="AB7" s="72"/>
      <c r="AC7" s="72"/>
      <c r="AD7" s="72"/>
    </row>
    <row r="8" spans="1:30" x14ac:dyDescent="0.25">
      <c r="A8" s="25"/>
      <c r="B8" s="123" t="s">
        <v>78</v>
      </c>
      <c r="C8" s="124" t="s">
        <v>123</v>
      </c>
      <c r="D8" s="123" t="s">
        <v>119</v>
      </c>
      <c r="E8" s="125" t="s">
        <v>86</v>
      </c>
      <c r="F8" s="74"/>
      <c r="G8" s="126">
        <v>1</v>
      </c>
      <c r="H8" s="127"/>
      <c r="I8" s="126"/>
      <c r="J8" s="128"/>
      <c r="K8" s="128" t="s">
        <v>120</v>
      </c>
      <c r="L8" s="128"/>
      <c r="M8" s="128">
        <v>1</v>
      </c>
      <c r="N8" s="126"/>
      <c r="O8" s="127"/>
      <c r="P8" s="126"/>
      <c r="Q8" s="142"/>
      <c r="R8" s="142"/>
      <c r="S8" s="142"/>
      <c r="T8" s="142"/>
      <c r="U8" s="142"/>
      <c r="V8" s="129"/>
      <c r="W8" s="138" t="s">
        <v>124</v>
      </c>
      <c r="X8" s="126"/>
      <c r="Y8" s="72"/>
      <c r="Z8" s="72"/>
      <c r="AA8" s="72"/>
      <c r="AB8" s="72"/>
      <c r="AC8" s="72"/>
      <c r="AD8" s="72"/>
    </row>
    <row r="9" spans="1:30" x14ac:dyDescent="0.25">
      <c r="A9" s="131"/>
      <c r="B9" s="136"/>
      <c r="C9" s="78"/>
      <c r="D9" s="137"/>
      <c r="E9" s="79"/>
      <c r="F9" s="79"/>
      <c r="G9" s="80"/>
      <c r="H9" s="81"/>
      <c r="I9" s="78"/>
      <c r="J9" s="81"/>
      <c r="K9" s="81"/>
      <c r="L9" s="81"/>
      <c r="M9" s="81"/>
      <c r="N9" s="81"/>
      <c r="O9" s="81"/>
      <c r="P9" s="81"/>
      <c r="Q9" s="105"/>
      <c r="R9" s="105"/>
      <c r="S9" s="105"/>
      <c r="T9" s="105"/>
      <c r="U9" s="105"/>
      <c r="V9" s="81"/>
      <c r="W9" s="81"/>
      <c r="X9" s="82"/>
      <c r="Y9" s="40"/>
      <c r="Z9" s="38"/>
      <c r="AA9" s="26"/>
      <c r="AB9" s="26"/>
      <c r="AC9" s="72"/>
      <c r="AD9" s="72"/>
    </row>
    <row r="10" spans="1:30" x14ac:dyDescent="0.25">
      <c r="A10" s="25"/>
      <c r="B10" s="69" t="s">
        <v>73</v>
      </c>
      <c r="C10" s="24" t="s">
        <v>43</v>
      </c>
      <c r="D10" s="65" t="s">
        <v>44</v>
      </c>
      <c r="E10" s="68" t="s">
        <v>1</v>
      </c>
      <c r="F10" s="26"/>
      <c r="G10" s="67" t="s">
        <v>45</v>
      </c>
      <c r="H10" s="64" t="s">
        <v>46</v>
      </c>
      <c r="I10" s="64" t="s">
        <v>31</v>
      </c>
      <c r="J10" s="19" t="s">
        <v>47</v>
      </c>
      <c r="K10" s="66" t="s">
        <v>48</v>
      </c>
      <c r="L10" s="66" t="s">
        <v>49</v>
      </c>
      <c r="M10" s="67" t="s">
        <v>50</v>
      </c>
      <c r="N10" s="67" t="s">
        <v>30</v>
      </c>
      <c r="O10" s="64" t="s">
        <v>51</v>
      </c>
      <c r="P10" s="67" t="s">
        <v>46</v>
      </c>
      <c r="Q10" s="100" t="s">
        <v>17</v>
      </c>
      <c r="R10" s="100">
        <v>1</v>
      </c>
      <c r="S10" s="100">
        <v>2</v>
      </c>
      <c r="T10" s="100">
        <v>3</v>
      </c>
      <c r="U10" s="100" t="s">
        <v>52</v>
      </c>
      <c r="V10" s="19" t="s">
        <v>22</v>
      </c>
      <c r="W10" s="18" t="s">
        <v>53</v>
      </c>
      <c r="X10" s="18" t="s">
        <v>54</v>
      </c>
      <c r="Y10" s="72"/>
      <c r="Z10" s="72"/>
      <c r="AA10" s="72"/>
      <c r="AB10" s="72"/>
      <c r="AC10" s="72"/>
      <c r="AD10" s="72"/>
    </row>
    <row r="11" spans="1:30" x14ac:dyDescent="0.25">
      <c r="A11" s="25"/>
      <c r="B11" s="123" t="s">
        <v>79</v>
      </c>
      <c r="C11" s="124" t="s">
        <v>80</v>
      </c>
      <c r="D11" s="123" t="s">
        <v>119</v>
      </c>
      <c r="E11" s="125" t="s">
        <v>86</v>
      </c>
      <c r="F11" s="112"/>
      <c r="G11" s="126"/>
      <c r="H11" s="127"/>
      <c r="I11" s="126">
        <v>1</v>
      </c>
      <c r="J11" s="128" t="s">
        <v>75</v>
      </c>
      <c r="K11" s="128">
        <v>1</v>
      </c>
      <c r="L11" s="128" t="s">
        <v>125</v>
      </c>
      <c r="M11" s="128">
        <v>1</v>
      </c>
      <c r="N11" s="126"/>
      <c r="O11" s="127">
        <v>1</v>
      </c>
      <c r="P11" s="126">
        <v>1</v>
      </c>
      <c r="Q11" s="142"/>
      <c r="R11" s="142"/>
      <c r="S11" s="142"/>
      <c r="T11" s="142"/>
      <c r="U11" s="142"/>
      <c r="V11" s="129"/>
      <c r="W11" s="123" t="s">
        <v>126</v>
      </c>
      <c r="X11" s="126">
        <v>350</v>
      </c>
      <c r="Y11" s="72"/>
      <c r="Z11" s="72"/>
      <c r="AA11" s="72"/>
      <c r="AB11" s="72"/>
      <c r="AC11" s="72"/>
      <c r="AD11" s="72"/>
    </row>
    <row r="12" spans="1:30" x14ac:dyDescent="0.25">
      <c r="A12" s="25"/>
      <c r="B12" s="123" t="s">
        <v>127</v>
      </c>
      <c r="C12" s="124" t="s">
        <v>128</v>
      </c>
      <c r="D12" s="139" t="s">
        <v>119</v>
      </c>
      <c r="E12" s="140" t="s">
        <v>86</v>
      </c>
      <c r="F12" s="89"/>
      <c r="G12" s="126">
        <v>1</v>
      </c>
      <c r="H12" s="127"/>
      <c r="I12" s="127"/>
      <c r="J12" s="128" t="s">
        <v>76</v>
      </c>
      <c r="K12" s="128">
        <v>1</v>
      </c>
      <c r="L12" s="128"/>
      <c r="M12" s="128">
        <v>1</v>
      </c>
      <c r="N12" s="126"/>
      <c r="O12" s="127"/>
      <c r="P12" s="126">
        <v>1</v>
      </c>
      <c r="Q12" s="130" t="s">
        <v>130</v>
      </c>
      <c r="R12" s="130" t="s">
        <v>66</v>
      </c>
      <c r="S12" s="130"/>
      <c r="T12" s="130" t="s">
        <v>66</v>
      </c>
      <c r="U12" s="130" t="s">
        <v>129</v>
      </c>
      <c r="V12" s="129">
        <v>0.4</v>
      </c>
      <c r="W12" s="139" t="s">
        <v>124</v>
      </c>
      <c r="X12" s="126">
        <v>371</v>
      </c>
      <c r="Y12" s="72"/>
      <c r="Z12" s="72"/>
      <c r="AA12" s="72"/>
      <c r="AB12" s="72"/>
      <c r="AC12" s="72"/>
      <c r="AD12" s="72"/>
    </row>
    <row r="13" spans="1:30" x14ac:dyDescent="0.25">
      <c r="A13" s="25"/>
      <c r="B13" s="24" t="s">
        <v>7</v>
      </c>
      <c r="C13" s="19"/>
      <c r="D13" s="18"/>
      <c r="E13" s="73"/>
      <c r="F13" s="74"/>
      <c r="G13" s="20">
        <v>1</v>
      </c>
      <c r="H13" s="20"/>
      <c r="I13" s="20">
        <f>SUM(I2:I12)</f>
        <v>1</v>
      </c>
      <c r="J13" s="19"/>
      <c r="K13" s="19">
        <v>2</v>
      </c>
      <c r="L13" s="19"/>
      <c r="M13" s="20">
        <v>2</v>
      </c>
      <c r="N13" s="20"/>
      <c r="O13" s="20">
        <f t="shared" ref="O13" si="0">SUM(O2:O12)</f>
        <v>1</v>
      </c>
      <c r="P13" s="20">
        <v>2</v>
      </c>
      <c r="Q13" s="76" t="s">
        <v>130</v>
      </c>
      <c r="R13" s="76" t="s">
        <v>66</v>
      </c>
      <c r="S13" s="76"/>
      <c r="T13" s="76" t="s">
        <v>66</v>
      </c>
      <c r="U13" s="76" t="s">
        <v>129</v>
      </c>
      <c r="V13" s="36">
        <v>0.4</v>
      </c>
      <c r="W13" s="75"/>
      <c r="X13" s="76"/>
      <c r="Y13" s="72"/>
      <c r="Z13" s="72"/>
      <c r="AA13" s="72"/>
      <c r="AB13" s="72"/>
      <c r="AC13" s="72"/>
      <c r="AD13" s="72"/>
    </row>
    <row r="14" spans="1:30" x14ac:dyDescent="0.25">
      <c r="A14" s="131"/>
      <c r="B14" s="136"/>
      <c r="C14" s="78"/>
      <c r="D14" s="137"/>
      <c r="E14" s="79"/>
      <c r="F14" s="79"/>
      <c r="G14" s="80"/>
      <c r="H14" s="81"/>
      <c r="I14" s="78"/>
      <c r="J14" s="81"/>
      <c r="K14" s="81"/>
      <c r="L14" s="81"/>
      <c r="M14" s="81"/>
      <c r="N14" s="81"/>
      <c r="O14" s="81"/>
      <c r="P14" s="81"/>
      <c r="Q14" s="105"/>
      <c r="R14" s="105"/>
      <c r="S14" s="105"/>
      <c r="T14" s="105"/>
      <c r="U14" s="105"/>
      <c r="V14" s="81"/>
      <c r="W14" s="81"/>
      <c r="X14" s="82"/>
      <c r="Y14" s="40"/>
      <c r="Z14" s="38"/>
      <c r="AA14" s="26"/>
      <c r="AB14" s="26"/>
      <c r="AC14" s="72"/>
      <c r="AD14" s="72"/>
    </row>
    <row r="15" spans="1:30" x14ac:dyDescent="0.25">
      <c r="A15" s="25"/>
      <c r="B15" s="77"/>
      <c r="C15" s="38"/>
      <c r="D15" s="77"/>
      <c r="E15" s="83"/>
      <c r="G15" s="38"/>
      <c r="H15" s="40"/>
      <c r="I15" s="38"/>
      <c r="J15" s="26"/>
      <c r="K15" s="26"/>
      <c r="L15" s="26"/>
      <c r="M15" s="38"/>
      <c r="N15" s="38"/>
      <c r="O15" s="38"/>
      <c r="P15" s="38"/>
      <c r="Q15" s="102"/>
      <c r="R15" s="102"/>
      <c r="S15" s="102"/>
      <c r="T15" s="102"/>
      <c r="U15" s="102"/>
      <c r="V15" s="38"/>
      <c r="W15" s="77"/>
      <c r="X15" s="38"/>
      <c r="Y15" s="72"/>
      <c r="Z15" s="72"/>
      <c r="AA15" s="72"/>
      <c r="AB15" s="72"/>
      <c r="AC15" s="72"/>
      <c r="AD15" s="72"/>
    </row>
    <row r="16" spans="1:30" x14ac:dyDescent="0.25">
      <c r="A16" s="25"/>
      <c r="B16" s="77"/>
      <c r="C16" s="38"/>
      <c r="D16" s="77"/>
      <c r="E16" s="83"/>
      <c r="G16" s="38"/>
      <c r="H16" s="40"/>
      <c r="I16" s="38"/>
      <c r="J16" s="26"/>
      <c r="K16" s="26"/>
      <c r="L16" s="26"/>
      <c r="M16" s="38"/>
      <c r="N16" s="38"/>
      <c r="O16" s="38"/>
      <c r="P16" s="38"/>
      <c r="Q16" s="102"/>
      <c r="R16" s="102"/>
      <c r="S16" s="102"/>
      <c r="T16" s="102"/>
      <c r="U16" s="102"/>
      <c r="V16" s="38"/>
      <c r="W16" s="77"/>
      <c r="X16" s="38"/>
      <c r="Y16" s="72"/>
      <c r="Z16" s="72"/>
      <c r="AA16" s="72"/>
      <c r="AB16" s="72"/>
      <c r="AC16" s="72"/>
      <c r="AD16" s="72"/>
    </row>
    <row r="17" spans="1:30" x14ac:dyDescent="0.25">
      <c r="A17" s="25"/>
      <c r="B17" s="77"/>
      <c r="C17" s="38"/>
      <c r="D17" s="77"/>
      <c r="E17" s="83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102"/>
      <c r="R17" s="102"/>
      <c r="S17" s="102"/>
      <c r="T17" s="102"/>
      <c r="U17" s="102"/>
      <c r="V17" s="38"/>
      <c r="W17" s="77"/>
      <c r="X17" s="38"/>
      <c r="Y17" s="72"/>
      <c r="Z17" s="72"/>
      <c r="AA17" s="72"/>
      <c r="AB17" s="72"/>
      <c r="AC17" s="72"/>
      <c r="AD17" s="72"/>
    </row>
    <row r="18" spans="1:30" x14ac:dyDescent="0.25">
      <c r="A18" s="25"/>
      <c r="B18" s="77"/>
      <c r="C18" s="38"/>
      <c r="D18" s="77"/>
      <c r="E18" s="83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102"/>
      <c r="R18" s="102"/>
      <c r="S18" s="102"/>
      <c r="T18" s="102"/>
      <c r="U18" s="102"/>
      <c r="V18" s="38"/>
      <c r="W18" s="77"/>
      <c r="X18" s="38"/>
      <c r="Y18" s="72"/>
      <c r="Z18" s="72"/>
      <c r="AA18" s="72"/>
      <c r="AB18" s="72"/>
      <c r="AC18" s="72"/>
      <c r="AD18" s="72"/>
    </row>
    <row r="19" spans="1:30" x14ac:dyDescent="0.25">
      <c r="A19" s="25"/>
      <c r="B19" s="77"/>
      <c r="C19" s="38"/>
      <c r="D19" s="77"/>
      <c r="E19" s="83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2"/>
      <c r="R19" s="102"/>
      <c r="S19" s="102"/>
      <c r="T19" s="102"/>
      <c r="U19" s="102"/>
      <c r="V19" s="38"/>
      <c r="W19" s="77"/>
      <c r="X19" s="38"/>
      <c r="Y19" s="72"/>
      <c r="Z19" s="72"/>
      <c r="AA19" s="72"/>
      <c r="AB19" s="72"/>
      <c r="AC19" s="72"/>
      <c r="AD19" s="72"/>
    </row>
    <row r="20" spans="1:30" x14ac:dyDescent="0.25">
      <c r="A20" s="25"/>
      <c r="B20" s="77"/>
      <c r="C20" s="38"/>
      <c r="D20" s="77"/>
      <c r="E20" s="83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2"/>
      <c r="R20" s="102"/>
      <c r="S20" s="102"/>
      <c r="T20" s="102"/>
      <c r="U20" s="102"/>
      <c r="V20" s="38"/>
      <c r="W20" s="77"/>
      <c r="X20" s="38"/>
      <c r="Y20" s="72"/>
      <c r="Z20" s="72"/>
      <c r="AA20" s="72"/>
      <c r="AB20" s="72"/>
      <c r="AC20" s="72"/>
      <c r="AD20" s="72"/>
    </row>
    <row r="21" spans="1:30" x14ac:dyDescent="0.25">
      <c r="A21" s="25"/>
      <c r="B21" s="77"/>
      <c r="C21" s="38"/>
      <c r="D21" s="77"/>
      <c r="E21" s="83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2"/>
      <c r="R21" s="102"/>
      <c r="S21" s="102"/>
      <c r="T21" s="102"/>
      <c r="U21" s="102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3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2"/>
      <c r="R22" s="102"/>
      <c r="S22" s="102"/>
      <c r="T22" s="102"/>
      <c r="U22" s="102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3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2"/>
      <c r="R23" s="102"/>
      <c r="S23" s="102"/>
      <c r="T23" s="102"/>
      <c r="U23" s="102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3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2"/>
      <c r="R24" s="102"/>
      <c r="S24" s="102"/>
      <c r="T24" s="102"/>
      <c r="U24" s="102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3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2"/>
      <c r="R25" s="102"/>
      <c r="S25" s="102"/>
      <c r="T25" s="102"/>
      <c r="U25" s="102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3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2"/>
      <c r="R26" s="102"/>
      <c r="S26" s="102"/>
      <c r="T26" s="102"/>
      <c r="U26" s="102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3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2"/>
      <c r="R27" s="102"/>
      <c r="S27" s="102"/>
      <c r="T27" s="102"/>
      <c r="U27" s="102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3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2"/>
      <c r="R28" s="102"/>
      <c r="S28" s="102"/>
      <c r="T28" s="102"/>
      <c r="U28" s="102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3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2"/>
      <c r="R29" s="102"/>
      <c r="S29" s="102"/>
      <c r="T29" s="102"/>
      <c r="U29" s="102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3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2"/>
      <c r="R30" s="102"/>
      <c r="S30" s="102"/>
      <c r="T30" s="102"/>
      <c r="U30" s="102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3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2"/>
      <c r="R31" s="102"/>
      <c r="S31" s="102"/>
      <c r="T31" s="102"/>
      <c r="U31" s="102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3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2"/>
      <c r="R32" s="102"/>
      <c r="S32" s="102"/>
      <c r="T32" s="102"/>
      <c r="U32" s="102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3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2"/>
      <c r="R33" s="102"/>
      <c r="S33" s="102"/>
      <c r="T33" s="102"/>
      <c r="U33" s="102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3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2"/>
      <c r="R34" s="102"/>
      <c r="S34" s="102"/>
      <c r="T34" s="102"/>
      <c r="U34" s="102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3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2"/>
      <c r="R35" s="102"/>
      <c r="S35" s="102"/>
      <c r="T35" s="102"/>
      <c r="U35" s="102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3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2"/>
      <c r="R36" s="102"/>
      <c r="S36" s="102"/>
      <c r="T36" s="102"/>
      <c r="U36" s="102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3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2"/>
      <c r="R37" s="102"/>
      <c r="S37" s="102"/>
      <c r="T37" s="102"/>
      <c r="U37" s="102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3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2"/>
      <c r="R38" s="102"/>
      <c r="S38" s="102"/>
      <c r="T38" s="102"/>
      <c r="U38" s="102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3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2"/>
      <c r="R39" s="102"/>
      <c r="S39" s="102"/>
      <c r="T39" s="102"/>
      <c r="U39" s="102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3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2"/>
      <c r="R40" s="102"/>
      <c r="S40" s="102"/>
      <c r="T40" s="102"/>
      <c r="U40" s="102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3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2"/>
      <c r="R41" s="102"/>
      <c r="S41" s="102"/>
      <c r="T41" s="102"/>
      <c r="U41" s="102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3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2"/>
      <c r="R42" s="102"/>
      <c r="S42" s="102"/>
      <c r="T42" s="102"/>
      <c r="U42" s="102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3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2"/>
      <c r="R43" s="102"/>
      <c r="S43" s="102"/>
      <c r="T43" s="102"/>
      <c r="U43" s="102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3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2"/>
      <c r="R44" s="102"/>
      <c r="S44" s="102"/>
      <c r="T44" s="102"/>
      <c r="U44" s="102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3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2"/>
      <c r="R45" s="102"/>
      <c r="S45" s="102"/>
      <c r="T45" s="102"/>
      <c r="U45" s="102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3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2"/>
      <c r="R46" s="102"/>
      <c r="S46" s="102"/>
      <c r="T46" s="102"/>
      <c r="U46" s="102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77"/>
      <c r="F47" s="26"/>
      <c r="G47" s="38"/>
      <c r="H47" s="40"/>
      <c r="I47" s="38"/>
      <c r="J47" s="26"/>
      <c r="K47" s="26"/>
      <c r="L47" s="26"/>
      <c r="M47" s="26"/>
      <c r="N47" s="59"/>
      <c r="O47" s="59"/>
      <c r="P47" s="26"/>
      <c r="Q47" s="103"/>
      <c r="R47" s="103"/>
      <c r="S47" s="103"/>
      <c r="T47" s="103"/>
      <c r="U47" s="103"/>
      <c r="V47" s="26"/>
      <c r="W47" s="77"/>
      <c r="X47" s="26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77"/>
      <c r="F48" s="26"/>
      <c r="G48" s="38"/>
      <c r="H48" s="40"/>
      <c r="I48" s="38"/>
      <c r="J48" s="26"/>
      <c r="K48" s="26"/>
      <c r="L48" s="26"/>
      <c r="M48" s="26"/>
      <c r="N48" s="59"/>
      <c r="O48" s="59"/>
      <c r="P48" s="26"/>
      <c r="Q48" s="103"/>
      <c r="R48" s="103"/>
      <c r="S48" s="103"/>
      <c r="T48" s="103"/>
      <c r="U48" s="103"/>
      <c r="V48" s="26"/>
      <c r="W48" s="77"/>
      <c r="X48" s="26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77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103"/>
      <c r="R49" s="103"/>
      <c r="S49" s="103"/>
      <c r="T49" s="103"/>
      <c r="U49" s="103"/>
      <c r="V49" s="26"/>
      <c r="W49" s="77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3"/>
      <c r="R50" s="103"/>
      <c r="S50" s="103"/>
      <c r="T50" s="103"/>
      <c r="U50" s="103"/>
      <c r="V50" s="26"/>
      <c r="W50" s="77"/>
      <c r="X50" s="26"/>
      <c r="Y50" s="72"/>
      <c r="Z50" s="72"/>
      <c r="AA50" s="72"/>
      <c r="AB50" s="72"/>
      <c r="AC50" s="72"/>
      <c r="AD50" s="72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5"/>
      <c r="R65" s="145"/>
      <c r="S65" s="145"/>
      <c r="T65" s="145"/>
      <c r="U65" s="14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5"/>
      <c r="R66" s="145"/>
      <c r="S66" s="145"/>
      <c r="T66" s="145"/>
      <c r="U66" s="14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5"/>
      <c r="R67" s="145"/>
      <c r="S67" s="145"/>
      <c r="T67" s="145"/>
      <c r="U67" s="14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5"/>
      <c r="R68" s="145"/>
      <c r="S68" s="145"/>
      <c r="T68" s="145"/>
      <c r="U68" s="145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zoomScale="93" zoomScaleNormal="93" workbookViewId="0"/>
  </sheetViews>
  <sheetFormatPr defaultRowHeight="14.25" x14ac:dyDescent="0.2"/>
  <cols>
    <col min="1" max="1" width="0.7109375" style="247" customWidth="1"/>
    <col min="2" max="2" width="6.7109375" style="264" customWidth="1"/>
    <col min="3" max="3" width="6.140625" style="60" customWidth="1"/>
    <col min="4" max="4" width="13.7109375" style="264" customWidth="1"/>
    <col min="5" max="5" width="6.42578125" style="60" customWidth="1"/>
    <col min="6" max="7" width="6.7109375" style="60" customWidth="1"/>
    <col min="8" max="8" width="9.7109375" style="265" customWidth="1"/>
    <col min="9" max="10" width="6.7109375" style="60" customWidth="1"/>
    <col min="11" max="11" width="9.7109375" style="266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64" customWidth="1"/>
    <col min="23" max="23" width="6.140625" style="60" customWidth="1"/>
    <col min="24" max="24" width="12.5703125" style="264" customWidth="1"/>
    <col min="25" max="29" width="6.7109375" style="60" customWidth="1"/>
    <col min="30" max="30" width="28.28515625" style="247" customWidth="1"/>
    <col min="31" max="16384" width="9.140625" style="247"/>
  </cols>
  <sheetData>
    <row r="1" spans="1:36" ht="15.6" customHeight="1" x14ac:dyDescent="0.25">
      <c r="A1" s="241"/>
      <c r="B1" s="12" t="s">
        <v>335</v>
      </c>
      <c r="C1" s="13"/>
      <c r="D1" s="242"/>
      <c r="E1" s="13"/>
      <c r="F1" s="154"/>
      <c r="G1" s="62"/>
      <c r="H1" s="243"/>
      <c r="I1" s="154"/>
      <c r="J1" s="62"/>
      <c r="K1" s="244"/>
      <c r="L1" s="154"/>
      <c r="M1" s="62"/>
      <c r="N1" s="13"/>
      <c r="O1" s="154"/>
      <c r="P1" s="62"/>
      <c r="Q1" s="13"/>
      <c r="R1" s="154"/>
      <c r="S1" s="62"/>
      <c r="T1" s="28"/>
      <c r="U1" s="9"/>
      <c r="V1" s="12" t="s">
        <v>336</v>
      </c>
      <c r="W1" s="13"/>
      <c r="X1" s="242"/>
      <c r="Y1" s="62"/>
      <c r="Z1" s="62"/>
      <c r="AA1" s="62"/>
      <c r="AB1" s="62"/>
      <c r="AC1" s="245"/>
      <c r="AD1" s="246"/>
      <c r="AE1" s="246"/>
      <c r="AF1" s="246"/>
      <c r="AG1" s="246"/>
      <c r="AH1" s="246"/>
      <c r="AI1" s="246"/>
      <c r="AJ1" s="246"/>
    </row>
    <row r="2" spans="1:36" s="252" customFormat="1" ht="15.6" customHeight="1" x14ac:dyDescent="0.25">
      <c r="A2" s="248"/>
      <c r="B2" s="19"/>
      <c r="C2" s="16"/>
      <c r="D2" s="249"/>
      <c r="E2" s="179"/>
      <c r="F2" s="178"/>
      <c r="G2" s="179" t="s">
        <v>18</v>
      </c>
      <c r="H2" s="250"/>
      <c r="I2" s="178"/>
      <c r="J2" s="179" t="s">
        <v>19</v>
      </c>
      <c r="K2" s="251"/>
      <c r="L2" s="178"/>
      <c r="M2" s="179" t="s">
        <v>20</v>
      </c>
      <c r="N2" s="228"/>
      <c r="O2" s="178"/>
      <c r="P2" s="179" t="s">
        <v>21</v>
      </c>
      <c r="Q2" s="228"/>
      <c r="R2" s="178"/>
      <c r="S2" s="179" t="s">
        <v>7</v>
      </c>
      <c r="T2" s="228"/>
      <c r="U2" s="30"/>
      <c r="V2" s="19"/>
      <c r="W2" s="16"/>
      <c r="X2" s="148"/>
      <c r="Y2" s="16"/>
      <c r="Z2" s="16"/>
      <c r="AA2" s="16"/>
      <c r="AB2" s="16"/>
      <c r="AC2" s="17"/>
      <c r="AD2" s="246"/>
      <c r="AE2" s="246"/>
      <c r="AF2" s="246"/>
      <c r="AG2" s="246"/>
      <c r="AH2" s="246"/>
      <c r="AI2" s="246"/>
      <c r="AJ2" s="246"/>
    </row>
    <row r="3" spans="1:36" s="252" customFormat="1" ht="15.6" customHeight="1" x14ac:dyDescent="0.25">
      <c r="A3" s="248"/>
      <c r="B3" s="19" t="s">
        <v>0</v>
      </c>
      <c r="C3" s="16" t="s">
        <v>4</v>
      </c>
      <c r="D3" s="249" t="s">
        <v>1</v>
      </c>
      <c r="E3" s="16" t="s">
        <v>3</v>
      </c>
      <c r="F3" s="19" t="s">
        <v>17</v>
      </c>
      <c r="G3" s="16" t="s">
        <v>337</v>
      </c>
      <c r="H3" s="96" t="s">
        <v>338</v>
      </c>
      <c r="I3" s="19" t="s">
        <v>17</v>
      </c>
      <c r="J3" s="16" t="s">
        <v>337</v>
      </c>
      <c r="K3" s="96" t="s">
        <v>338</v>
      </c>
      <c r="L3" s="19" t="s">
        <v>17</v>
      </c>
      <c r="M3" s="16" t="s">
        <v>337</v>
      </c>
      <c r="N3" s="96" t="s">
        <v>338</v>
      </c>
      <c r="O3" s="19" t="s">
        <v>17</v>
      </c>
      <c r="P3" s="16" t="s">
        <v>337</v>
      </c>
      <c r="Q3" s="96" t="s">
        <v>338</v>
      </c>
      <c r="R3" s="19" t="s">
        <v>17</v>
      </c>
      <c r="S3" s="16" t="s">
        <v>337</v>
      </c>
      <c r="T3" s="96" t="s">
        <v>338</v>
      </c>
      <c r="U3" s="30"/>
      <c r="V3" s="19" t="s">
        <v>0</v>
      </c>
      <c r="W3" s="16" t="s">
        <v>4</v>
      </c>
      <c r="X3" s="249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46"/>
      <c r="AE3" s="246"/>
      <c r="AF3" s="246"/>
      <c r="AG3" s="246"/>
      <c r="AH3" s="246"/>
      <c r="AI3" s="246"/>
      <c r="AJ3" s="246"/>
    </row>
    <row r="4" spans="1:36" s="252" customFormat="1" ht="15.6" customHeight="1" x14ac:dyDescent="0.25">
      <c r="A4" s="248"/>
      <c r="B4" s="27">
        <v>1981</v>
      </c>
      <c r="C4" s="27" t="s">
        <v>39</v>
      </c>
      <c r="D4" s="109" t="s">
        <v>83</v>
      </c>
      <c r="E4" s="67">
        <v>22</v>
      </c>
      <c r="F4" s="31">
        <v>48</v>
      </c>
      <c r="G4" s="27">
        <v>75</v>
      </c>
      <c r="H4" s="32">
        <f>PRODUCT(F4/G4)</f>
        <v>0.64</v>
      </c>
      <c r="I4" s="27">
        <v>25</v>
      </c>
      <c r="J4" s="27">
        <v>31</v>
      </c>
      <c r="K4" s="32">
        <f>PRODUCT(I4/J4)</f>
        <v>0.80645161290322576</v>
      </c>
      <c r="L4" s="27">
        <v>31</v>
      </c>
      <c r="M4" s="27">
        <v>44</v>
      </c>
      <c r="N4" s="32">
        <f>PRODUCT(L4/M4)</f>
        <v>0.70454545454545459</v>
      </c>
      <c r="O4" s="27">
        <v>5</v>
      </c>
      <c r="P4" s="27">
        <v>15</v>
      </c>
      <c r="Q4" s="32">
        <f>PRODUCT(O4/P4)</f>
        <v>0.33333333333333331</v>
      </c>
      <c r="R4" s="27">
        <v>109</v>
      </c>
      <c r="S4" s="253">
        <f t="shared" ref="S4:S19" si="0">PRODUCT(G4+J4+M4+P4)</f>
        <v>165</v>
      </c>
      <c r="T4" s="32">
        <f>PRODUCT(R4/S4)</f>
        <v>0.66060606060606064</v>
      </c>
      <c r="U4" s="30"/>
      <c r="V4" s="27">
        <v>1981</v>
      </c>
      <c r="W4" s="27" t="s">
        <v>39</v>
      </c>
      <c r="X4" s="109" t="s">
        <v>83</v>
      </c>
      <c r="Y4" s="254" t="s">
        <v>39</v>
      </c>
      <c r="Z4" s="254"/>
      <c r="AA4" s="254" t="s">
        <v>138</v>
      </c>
      <c r="AB4" s="254"/>
      <c r="AC4" s="27" t="s">
        <v>135</v>
      </c>
      <c r="AD4" s="246"/>
      <c r="AE4" s="246"/>
      <c r="AF4" s="246"/>
      <c r="AG4" s="246"/>
      <c r="AH4" s="246"/>
      <c r="AI4" s="246"/>
      <c r="AJ4" s="246"/>
    </row>
    <row r="5" spans="1:36" s="252" customFormat="1" ht="15.6" customHeight="1" x14ac:dyDescent="0.25">
      <c r="A5" s="248"/>
      <c r="B5" s="27">
        <v>1982</v>
      </c>
      <c r="C5" s="27" t="s">
        <v>84</v>
      </c>
      <c r="D5" s="109" t="s">
        <v>85</v>
      </c>
      <c r="E5" s="67">
        <v>20</v>
      </c>
      <c r="F5" s="31">
        <v>38</v>
      </c>
      <c r="G5" s="27">
        <v>64</v>
      </c>
      <c r="H5" s="32">
        <f>PRODUCT(F5/G5)</f>
        <v>0.59375</v>
      </c>
      <c r="I5" s="27">
        <v>21</v>
      </c>
      <c r="J5" s="27">
        <v>40</v>
      </c>
      <c r="K5" s="32">
        <f>PRODUCT(I5/J5)</f>
        <v>0.52500000000000002</v>
      </c>
      <c r="L5" s="27">
        <v>10</v>
      </c>
      <c r="M5" s="27">
        <v>22</v>
      </c>
      <c r="N5" s="32">
        <f>PRODUCT(L5/M5)</f>
        <v>0.45454545454545453</v>
      </c>
      <c r="O5" s="27">
        <v>7</v>
      </c>
      <c r="P5" s="27">
        <v>22</v>
      </c>
      <c r="Q5" s="32">
        <f>PRODUCT(O5/P5)</f>
        <v>0.31818181818181818</v>
      </c>
      <c r="R5" s="27">
        <v>76</v>
      </c>
      <c r="S5" s="253">
        <f t="shared" si="0"/>
        <v>148</v>
      </c>
      <c r="T5" s="32">
        <f>PRODUCT(R5/S5)</f>
        <v>0.51351351351351349</v>
      </c>
      <c r="U5" s="30"/>
      <c r="V5" s="27">
        <v>1982</v>
      </c>
      <c r="W5" s="27" t="s">
        <v>84</v>
      </c>
      <c r="X5" s="109" t="s">
        <v>85</v>
      </c>
      <c r="Y5" s="254" t="s">
        <v>139</v>
      </c>
      <c r="Z5" s="254"/>
      <c r="AA5" s="254"/>
      <c r="AB5" s="254"/>
      <c r="AC5" s="27"/>
      <c r="AD5" s="246"/>
      <c r="AE5" s="246"/>
      <c r="AF5" s="246"/>
      <c r="AG5" s="246"/>
      <c r="AH5" s="246"/>
      <c r="AI5" s="246"/>
      <c r="AJ5" s="246"/>
    </row>
    <row r="6" spans="1:36" s="252" customFormat="1" ht="15.6" customHeight="1" x14ac:dyDescent="0.25">
      <c r="A6" s="248"/>
      <c r="B6" s="27">
        <v>1983</v>
      </c>
      <c r="C6" s="27"/>
      <c r="D6" s="109"/>
      <c r="E6" s="67"/>
      <c r="F6" s="31"/>
      <c r="G6" s="27"/>
      <c r="H6" s="32"/>
      <c r="I6" s="27"/>
      <c r="J6" s="27"/>
      <c r="K6" s="32"/>
      <c r="L6" s="27"/>
      <c r="M6" s="27"/>
      <c r="N6" s="32"/>
      <c r="O6" s="27"/>
      <c r="P6" s="27"/>
      <c r="Q6" s="32"/>
      <c r="R6" s="27"/>
      <c r="S6" s="253"/>
      <c r="T6" s="32"/>
      <c r="U6" s="30"/>
      <c r="V6" s="27">
        <v>1983</v>
      </c>
      <c r="W6" s="27"/>
      <c r="X6" s="109"/>
      <c r="Y6" s="254"/>
      <c r="Z6" s="254"/>
      <c r="AA6" s="254"/>
      <c r="AB6" s="254"/>
      <c r="AC6" s="27"/>
      <c r="AD6" s="246"/>
      <c r="AE6" s="246"/>
      <c r="AF6" s="246"/>
      <c r="AG6" s="246"/>
      <c r="AH6" s="246"/>
      <c r="AI6" s="246"/>
      <c r="AJ6" s="246"/>
    </row>
    <row r="7" spans="1:36" s="252" customFormat="1" ht="15.6" customHeight="1" x14ac:dyDescent="0.25">
      <c r="A7" s="248"/>
      <c r="B7" s="27">
        <v>1984</v>
      </c>
      <c r="C7" s="27" t="s">
        <v>40</v>
      </c>
      <c r="D7" s="109" t="s">
        <v>86</v>
      </c>
      <c r="E7" s="67">
        <v>19</v>
      </c>
      <c r="F7" s="31">
        <v>40</v>
      </c>
      <c r="G7" s="27">
        <v>57</v>
      </c>
      <c r="H7" s="32">
        <f>PRODUCT(F7/G7)</f>
        <v>0.70175438596491224</v>
      </c>
      <c r="I7" s="27">
        <v>19</v>
      </c>
      <c r="J7" s="27">
        <v>40</v>
      </c>
      <c r="K7" s="32">
        <f>PRODUCT(I7/J7)</f>
        <v>0.47499999999999998</v>
      </c>
      <c r="L7" s="27">
        <v>13</v>
      </c>
      <c r="M7" s="27">
        <v>27</v>
      </c>
      <c r="N7" s="32">
        <f>PRODUCT(L7/M7)</f>
        <v>0.48148148148148145</v>
      </c>
      <c r="O7" s="27">
        <v>8</v>
      </c>
      <c r="P7" s="27">
        <v>19</v>
      </c>
      <c r="Q7" s="32">
        <f>PRODUCT(O7/P7)</f>
        <v>0.42105263157894735</v>
      </c>
      <c r="R7" s="27">
        <v>80</v>
      </c>
      <c r="S7" s="253">
        <f t="shared" si="0"/>
        <v>143</v>
      </c>
      <c r="T7" s="29">
        <v>0.55900000000000005</v>
      </c>
      <c r="U7" s="30"/>
      <c r="V7" s="27">
        <v>1984</v>
      </c>
      <c r="W7" s="27" t="s">
        <v>40</v>
      </c>
      <c r="X7" s="109" t="s">
        <v>86</v>
      </c>
      <c r="Y7" s="254" t="s">
        <v>139</v>
      </c>
      <c r="Z7" s="254"/>
      <c r="AA7" s="254"/>
      <c r="AB7" s="254"/>
      <c r="AC7" s="27"/>
      <c r="AD7" s="246"/>
      <c r="AE7" s="246"/>
      <c r="AF7" s="246"/>
      <c r="AG7" s="246"/>
      <c r="AH7" s="246"/>
      <c r="AI7" s="246"/>
      <c r="AJ7" s="246"/>
    </row>
    <row r="8" spans="1:36" s="252" customFormat="1" ht="15.6" customHeight="1" x14ac:dyDescent="0.25">
      <c r="A8" s="248"/>
      <c r="B8" s="27">
        <v>1985</v>
      </c>
      <c r="C8" s="27" t="s">
        <v>57</v>
      </c>
      <c r="D8" s="109" t="s">
        <v>86</v>
      </c>
      <c r="E8" s="67">
        <v>22</v>
      </c>
      <c r="F8" s="31">
        <v>35</v>
      </c>
      <c r="G8" s="27">
        <v>64</v>
      </c>
      <c r="H8" s="32">
        <f>PRODUCT(F8/G8)</f>
        <v>0.546875</v>
      </c>
      <c r="I8" s="27">
        <v>22</v>
      </c>
      <c r="J8" s="27">
        <v>47</v>
      </c>
      <c r="K8" s="32">
        <f>PRODUCT(I8/J8)</f>
        <v>0.46808510638297873</v>
      </c>
      <c r="L8" s="27">
        <v>24</v>
      </c>
      <c r="M8" s="27">
        <v>38</v>
      </c>
      <c r="N8" s="32">
        <f>PRODUCT(L8/M8)</f>
        <v>0.63157894736842102</v>
      </c>
      <c r="O8" s="27">
        <v>13</v>
      </c>
      <c r="P8" s="27">
        <v>29</v>
      </c>
      <c r="Q8" s="32">
        <f>PRODUCT(O8/P8)</f>
        <v>0.44827586206896552</v>
      </c>
      <c r="R8" s="27">
        <v>94</v>
      </c>
      <c r="S8" s="253">
        <f t="shared" si="0"/>
        <v>178</v>
      </c>
      <c r="T8" s="29">
        <v>0.52800000000000002</v>
      </c>
      <c r="U8" s="30"/>
      <c r="V8" s="27">
        <v>1985</v>
      </c>
      <c r="W8" s="27" t="s">
        <v>57</v>
      </c>
      <c r="X8" s="109" t="s">
        <v>86</v>
      </c>
      <c r="Y8" s="254" t="s">
        <v>343</v>
      </c>
      <c r="Z8" s="254"/>
      <c r="AA8" s="254"/>
      <c r="AB8" s="254"/>
      <c r="AC8" s="27"/>
      <c r="AD8" s="246"/>
      <c r="AE8" s="246"/>
      <c r="AF8" s="246"/>
      <c r="AG8" s="246"/>
      <c r="AH8" s="246"/>
      <c r="AI8" s="246"/>
      <c r="AJ8" s="246"/>
    </row>
    <row r="9" spans="1:36" s="252" customFormat="1" ht="15.6" customHeight="1" x14ac:dyDescent="0.25">
      <c r="A9" s="248"/>
      <c r="B9" s="27">
        <v>1986</v>
      </c>
      <c r="C9" s="27" t="s">
        <v>74</v>
      </c>
      <c r="D9" s="109" t="s">
        <v>86</v>
      </c>
      <c r="E9" s="67">
        <v>21</v>
      </c>
      <c r="F9" s="31">
        <v>41</v>
      </c>
      <c r="G9" s="27">
        <v>63</v>
      </c>
      <c r="H9" s="32">
        <f>PRODUCT(F9/G9)</f>
        <v>0.65079365079365081</v>
      </c>
      <c r="I9" s="27">
        <v>18</v>
      </c>
      <c r="J9" s="27">
        <v>43</v>
      </c>
      <c r="K9" s="32">
        <f>PRODUCT(I9/J9)</f>
        <v>0.41860465116279072</v>
      </c>
      <c r="L9" s="27">
        <v>16</v>
      </c>
      <c r="M9" s="27">
        <v>27</v>
      </c>
      <c r="N9" s="32">
        <f>PRODUCT(L9/M9)</f>
        <v>0.59259259259259256</v>
      </c>
      <c r="O9" s="27">
        <v>15</v>
      </c>
      <c r="P9" s="27">
        <v>34</v>
      </c>
      <c r="Q9" s="32">
        <f>PRODUCT(O9/P9)</f>
        <v>0.44117647058823528</v>
      </c>
      <c r="R9" s="27">
        <v>90</v>
      </c>
      <c r="S9" s="253">
        <f t="shared" si="0"/>
        <v>167</v>
      </c>
      <c r="T9" s="29">
        <v>0.53900000000000003</v>
      </c>
      <c r="U9" s="30"/>
      <c r="V9" s="27">
        <v>1986</v>
      </c>
      <c r="W9" s="27" t="s">
        <v>74</v>
      </c>
      <c r="X9" s="109" t="s">
        <v>86</v>
      </c>
      <c r="Y9" s="254" t="s">
        <v>143</v>
      </c>
      <c r="Z9" s="254"/>
      <c r="AA9" s="254"/>
      <c r="AB9" s="254"/>
      <c r="AC9" s="27"/>
      <c r="AD9" s="246"/>
      <c r="AE9" s="246"/>
      <c r="AF9" s="246"/>
      <c r="AG9" s="246"/>
      <c r="AH9" s="246"/>
      <c r="AI9" s="246"/>
      <c r="AJ9" s="246"/>
    </row>
    <row r="10" spans="1:36" s="252" customFormat="1" ht="15.6" customHeight="1" x14ac:dyDescent="0.25">
      <c r="A10" s="248"/>
      <c r="B10" s="27">
        <v>1987</v>
      </c>
      <c r="C10" s="27" t="s">
        <v>35</v>
      </c>
      <c r="D10" s="109" t="s">
        <v>88</v>
      </c>
      <c r="E10" s="67">
        <v>22</v>
      </c>
      <c r="F10" s="31">
        <v>38</v>
      </c>
      <c r="G10" s="27"/>
      <c r="H10" s="27"/>
      <c r="I10" s="27">
        <v>19</v>
      </c>
      <c r="J10" s="27"/>
      <c r="K10" s="27"/>
      <c r="L10" s="27">
        <v>25</v>
      </c>
      <c r="M10" s="27"/>
      <c r="N10" s="27"/>
      <c r="O10" s="27">
        <v>9</v>
      </c>
      <c r="P10" s="27"/>
      <c r="Q10" s="27"/>
      <c r="R10" s="27">
        <f>PRODUCT(F10+I10+L10+O10)</f>
        <v>91</v>
      </c>
      <c r="S10" s="253">
        <v>196</v>
      </c>
      <c r="T10" s="267">
        <f>PRODUCT(R10/S10)</f>
        <v>0.4642857142857143</v>
      </c>
      <c r="U10" s="30"/>
      <c r="V10" s="27">
        <v>1987</v>
      </c>
      <c r="W10" s="27" t="s">
        <v>35</v>
      </c>
      <c r="X10" s="109" t="s">
        <v>88</v>
      </c>
      <c r="Y10" s="254" t="s">
        <v>343</v>
      </c>
      <c r="Z10" s="254"/>
      <c r="AA10" s="254"/>
      <c r="AB10" s="254"/>
      <c r="AC10" s="27"/>
      <c r="AD10" s="246"/>
      <c r="AE10" s="246"/>
      <c r="AF10" s="246"/>
      <c r="AG10" s="246"/>
      <c r="AH10" s="246"/>
      <c r="AI10" s="246"/>
      <c r="AJ10" s="246"/>
    </row>
    <row r="11" spans="1:36" s="252" customFormat="1" ht="15.6" customHeight="1" x14ac:dyDescent="0.25">
      <c r="A11" s="248"/>
      <c r="B11" s="27">
        <v>1988</v>
      </c>
      <c r="C11" s="27" t="s">
        <v>33</v>
      </c>
      <c r="D11" s="109" t="s">
        <v>88</v>
      </c>
      <c r="E11" s="67">
        <v>22</v>
      </c>
      <c r="F11" s="31">
        <v>47</v>
      </c>
      <c r="G11" s="27">
        <v>66</v>
      </c>
      <c r="H11" s="32">
        <f>PRODUCT(F11/G11)</f>
        <v>0.71212121212121215</v>
      </c>
      <c r="I11" s="27">
        <v>36</v>
      </c>
      <c r="J11" s="27">
        <v>65</v>
      </c>
      <c r="K11" s="32">
        <f>PRODUCT(I11/J11)</f>
        <v>0.55384615384615388</v>
      </c>
      <c r="L11" s="27">
        <v>20</v>
      </c>
      <c r="M11" s="27">
        <v>41</v>
      </c>
      <c r="N11" s="32">
        <f>PRODUCT(L11/M11)</f>
        <v>0.48780487804878048</v>
      </c>
      <c r="O11" s="27">
        <v>14</v>
      </c>
      <c r="P11" s="27">
        <v>31</v>
      </c>
      <c r="Q11" s="32">
        <f>PRODUCT(O11/P11)</f>
        <v>0.45161290322580644</v>
      </c>
      <c r="R11" s="27">
        <f>PRODUCT(F11+I11+L11+O11)</f>
        <v>117</v>
      </c>
      <c r="S11" s="253">
        <f t="shared" si="0"/>
        <v>203</v>
      </c>
      <c r="T11" s="29">
        <v>0.57599999999999996</v>
      </c>
      <c r="U11" s="30"/>
      <c r="V11" s="27">
        <v>1988</v>
      </c>
      <c r="W11" s="27" t="s">
        <v>33</v>
      </c>
      <c r="X11" s="109" t="s">
        <v>88</v>
      </c>
      <c r="Y11" s="254" t="s">
        <v>74</v>
      </c>
      <c r="Z11" s="254" t="s">
        <v>141</v>
      </c>
      <c r="AA11" s="254"/>
      <c r="AB11" s="254"/>
      <c r="AC11" s="27" t="s">
        <v>134</v>
      </c>
      <c r="AD11" s="246"/>
      <c r="AE11" s="246"/>
      <c r="AF11" s="246"/>
      <c r="AG11" s="246"/>
      <c r="AH11" s="246"/>
      <c r="AI11" s="246"/>
      <c r="AJ11" s="246"/>
    </row>
    <row r="12" spans="1:36" s="252" customFormat="1" ht="15.6" customHeight="1" x14ac:dyDescent="0.25">
      <c r="A12" s="248"/>
      <c r="B12" s="27">
        <v>1989</v>
      </c>
      <c r="C12" s="27" t="s">
        <v>84</v>
      </c>
      <c r="D12" s="109" t="s">
        <v>88</v>
      </c>
      <c r="E12" s="67">
        <v>20</v>
      </c>
      <c r="F12" s="31">
        <v>27</v>
      </c>
      <c r="G12" s="27"/>
      <c r="H12" s="32"/>
      <c r="I12" s="27">
        <v>34</v>
      </c>
      <c r="J12" s="27"/>
      <c r="K12" s="32"/>
      <c r="L12" s="27">
        <v>12</v>
      </c>
      <c r="M12" s="27"/>
      <c r="N12" s="32"/>
      <c r="O12" s="27">
        <v>2</v>
      </c>
      <c r="P12" s="27"/>
      <c r="Q12" s="32"/>
      <c r="R12" s="27">
        <f>PRODUCT(F12+I12+L12+O12)</f>
        <v>75</v>
      </c>
      <c r="S12" s="253">
        <v>143</v>
      </c>
      <c r="T12" s="267">
        <f>PRODUCT(R12/S12)</f>
        <v>0.52447552447552448</v>
      </c>
      <c r="U12" s="30"/>
      <c r="V12" s="27">
        <v>1989</v>
      </c>
      <c r="W12" s="27" t="s">
        <v>84</v>
      </c>
      <c r="X12" s="109" t="s">
        <v>88</v>
      </c>
      <c r="Y12" s="254"/>
      <c r="Z12" s="254" t="s">
        <v>343</v>
      </c>
      <c r="AA12" s="254"/>
      <c r="AB12" s="254"/>
      <c r="AC12" s="27"/>
      <c r="AD12" s="246"/>
      <c r="AE12" s="246"/>
      <c r="AF12" s="246"/>
      <c r="AG12" s="246"/>
      <c r="AH12" s="246"/>
      <c r="AI12" s="246"/>
      <c r="AJ12" s="246"/>
    </row>
    <row r="13" spans="1:36" s="252" customFormat="1" ht="15.6" customHeight="1" x14ac:dyDescent="0.25">
      <c r="A13" s="248"/>
      <c r="B13" s="27">
        <v>1990</v>
      </c>
      <c r="C13" s="27" t="s">
        <v>84</v>
      </c>
      <c r="D13" s="109" t="s">
        <v>90</v>
      </c>
      <c r="E13" s="67">
        <v>26</v>
      </c>
      <c r="F13" s="31">
        <v>74</v>
      </c>
      <c r="G13" s="27">
        <v>110</v>
      </c>
      <c r="H13" s="32">
        <f t="shared" ref="H13:H19" si="1">PRODUCT(F13/G13)</f>
        <v>0.67272727272727273</v>
      </c>
      <c r="I13" s="27">
        <v>45</v>
      </c>
      <c r="J13" s="27">
        <v>81</v>
      </c>
      <c r="K13" s="32">
        <f t="shared" ref="K13:K19" si="2">PRODUCT(I13/J13)</f>
        <v>0.55555555555555558</v>
      </c>
      <c r="L13" s="27">
        <v>13</v>
      </c>
      <c r="M13" s="27">
        <v>27</v>
      </c>
      <c r="N13" s="32">
        <f t="shared" ref="N13:N19" si="3">PRODUCT(L13/M13)</f>
        <v>0.48148148148148145</v>
      </c>
      <c r="O13" s="27">
        <v>4</v>
      </c>
      <c r="P13" s="27">
        <v>18</v>
      </c>
      <c r="Q13" s="32">
        <f t="shared" ref="Q13:Q19" si="4">PRODUCT(O13/P13)</f>
        <v>0.22222222222222221</v>
      </c>
      <c r="R13" s="27">
        <v>136</v>
      </c>
      <c r="S13" s="253">
        <f t="shared" si="0"/>
        <v>236</v>
      </c>
      <c r="T13" s="32">
        <f>PRODUCT(R13/S13)</f>
        <v>0.57627118644067798</v>
      </c>
      <c r="U13" s="30"/>
      <c r="V13" s="27">
        <v>1990</v>
      </c>
      <c r="W13" s="27" t="s">
        <v>84</v>
      </c>
      <c r="X13" s="109" t="s">
        <v>90</v>
      </c>
      <c r="Y13" s="254" t="s">
        <v>40</v>
      </c>
      <c r="Z13" s="254" t="s">
        <v>253</v>
      </c>
      <c r="AA13" s="254"/>
      <c r="AB13" s="254"/>
      <c r="AC13" s="27" t="s">
        <v>137</v>
      </c>
      <c r="AD13" s="246"/>
      <c r="AE13" s="246"/>
      <c r="AF13" s="246"/>
      <c r="AG13" s="246"/>
      <c r="AH13" s="246"/>
      <c r="AI13" s="246"/>
      <c r="AJ13" s="246"/>
    </row>
    <row r="14" spans="1:36" s="252" customFormat="1" ht="15.6" customHeight="1" x14ac:dyDescent="0.25">
      <c r="A14" s="248"/>
      <c r="B14" s="27">
        <v>1991</v>
      </c>
      <c r="C14" s="27" t="s">
        <v>38</v>
      </c>
      <c r="D14" s="109" t="s">
        <v>90</v>
      </c>
      <c r="E14" s="67">
        <v>26</v>
      </c>
      <c r="F14" s="31">
        <v>71</v>
      </c>
      <c r="G14" s="27">
        <v>124</v>
      </c>
      <c r="H14" s="32">
        <f t="shared" si="1"/>
        <v>0.57258064516129037</v>
      </c>
      <c r="I14" s="27">
        <v>35</v>
      </c>
      <c r="J14" s="27">
        <v>58</v>
      </c>
      <c r="K14" s="32">
        <f t="shared" si="2"/>
        <v>0.60344827586206895</v>
      </c>
      <c r="L14" s="27">
        <v>13</v>
      </c>
      <c r="M14" s="27">
        <v>24</v>
      </c>
      <c r="N14" s="32">
        <f t="shared" si="3"/>
        <v>0.54166666666666663</v>
      </c>
      <c r="O14" s="27">
        <v>5</v>
      </c>
      <c r="P14" s="27">
        <v>13</v>
      </c>
      <c r="Q14" s="32">
        <f t="shared" si="4"/>
        <v>0.38461538461538464</v>
      </c>
      <c r="R14" s="27">
        <f>PRODUCT(F14+I14+L14+O14)</f>
        <v>124</v>
      </c>
      <c r="S14" s="253">
        <f t="shared" si="0"/>
        <v>219</v>
      </c>
      <c r="T14" s="32">
        <f>PRODUCT(R14/S14)</f>
        <v>0.56621004566210043</v>
      </c>
      <c r="U14" s="30"/>
      <c r="V14" s="27">
        <v>1991</v>
      </c>
      <c r="W14" s="27" t="s">
        <v>38</v>
      </c>
      <c r="X14" s="109" t="s">
        <v>90</v>
      </c>
      <c r="Y14" s="254" t="s">
        <v>40</v>
      </c>
      <c r="Z14" s="254"/>
      <c r="AA14" s="254"/>
      <c r="AB14" s="254"/>
      <c r="AC14" s="27" t="s">
        <v>135</v>
      </c>
      <c r="AD14" s="246"/>
      <c r="AE14" s="246"/>
      <c r="AF14" s="246"/>
      <c r="AG14" s="246"/>
      <c r="AH14" s="246"/>
      <c r="AI14" s="246"/>
      <c r="AJ14" s="246"/>
    </row>
    <row r="15" spans="1:36" s="252" customFormat="1" ht="15.6" customHeight="1" x14ac:dyDescent="0.25">
      <c r="A15" s="248"/>
      <c r="B15" s="27">
        <v>1992</v>
      </c>
      <c r="C15" s="27" t="s">
        <v>57</v>
      </c>
      <c r="D15" s="109" t="s">
        <v>90</v>
      </c>
      <c r="E15" s="67">
        <v>26</v>
      </c>
      <c r="F15" s="31">
        <v>83</v>
      </c>
      <c r="G15" s="27">
        <v>119</v>
      </c>
      <c r="H15" s="32">
        <f t="shared" si="1"/>
        <v>0.69747899159663862</v>
      </c>
      <c r="I15" s="27">
        <v>49</v>
      </c>
      <c r="J15" s="27">
        <v>72</v>
      </c>
      <c r="K15" s="32">
        <f t="shared" si="2"/>
        <v>0.68055555555555558</v>
      </c>
      <c r="L15" s="27">
        <v>13</v>
      </c>
      <c r="M15" s="27">
        <v>22</v>
      </c>
      <c r="N15" s="32">
        <f t="shared" si="3"/>
        <v>0.59090909090909094</v>
      </c>
      <c r="O15" s="27">
        <v>5</v>
      </c>
      <c r="P15" s="27">
        <v>15</v>
      </c>
      <c r="Q15" s="32">
        <f t="shared" si="4"/>
        <v>0.33333333333333331</v>
      </c>
      <c r="R15" s="27">
        <v>150</v>
      </c>
      <c r="S15" s="253">
        <f t="shared" si="0"/>
        <v>228</v>
      </c>
      <c r="T15" s="29">
        <v>0.65800000000000003</v>
      </c>
      <c r="U15" s="30"/>
      <c r="V15" s="27">
        <v>1992</v>
      </c>
      <c r="W15" s="27" t="s">
        <v>57</v>
      </c>
      <c r="X15" s="109" t="s">
        <v>90</v>
      </c>
      <c r="Y15" s="254" t="s">
        <v>36</v>
      </c>
      <c r="Z15" s="254" t="s">
        <v>344</v>
      </c>
      <c r="AA15" s="254"/>
      <c r="AB15" s="254"/>
      <c r="AC15" s="27" t="s">
        <v>139</v>
      </c>
      <c r="AD15" s="246"/>
      <c r="AE15" s="246"/>
      <c r="AF15" s="246"/>
      <c r="AG15" s="246"/>
      <c r="AH15" s="246"/>
      <c r="AI15" s="246"/>
      <c r="AJ15" s="246"/>
    </row>
    <row r="16" spans="1:36" s="252" customFormat="1" ht="15.6" customHeight="1" x14ac:dyDescent="0.25">
      <c r="A16" s="248"/>
      <c r="B16" s="27">
        <v>1993</v>
      </c>
      <c r="C16" s="27" t="s">
        <v>74</v>
      </c>
      <c r="D16" s="109" t="s">
        <v>90</v>
      </c>
      <c r="E16" s="67">
        <v>28</v>
      </c>
      <c r="F16" s="31">
        <v>84</v>
      </c>
      <c r="G16" s="27">
        <v>140</v>
      </c>
      <c r="H16" s="32">
        <f t="shared" si="1"/>
        <v>0.6</v>
      </c>
      <c r="I16" s="27">
        <v>41</v>
      </c>
      <c r="J16" s="27">
        <v>67</v>
      </c>
      <c r="K16" s="32">
        <f t="shared" si="2"/>
        <v>0.61194029850746268</v>
      </c>
      <c r="L16" s="27">
        <v>8</v>
      </c>
      <c r="M16" s="27">
        <v>17</v>
      </c>
      <c r="N16" s="32">
        <f t="shared" si="3"/>
        <v>0.47058823529411764</v>
      </c>
      <c r="O16" s="27">
        <v>4</v>
      </c>
      <c r="P16" s="27">
        <v>15</v>
      </c>
      <c r="Q16" s="32">
        <f t="shared" si="4"/>
        <v>0.26666666666666666</v>
      </c>
      <c r="R16" s="27">
        <v>137</v>
      </c>
      <c r="S16" s="253">
        <f t="shared" si="0"/>
        <v>239</v>
      </c>
      <c r="T16" s="29">
        <v>0.57299999999999995</v>
      </c>
      <c r="U16" s="30"/>
      <c r="V16" s="27">
        <v>1993</v>
      </c>
      <c r="W16" s="27" t="s">
        <v>74</v>
      </c>
      <c r="X16" s="109" t="s">
        <v>90</v>
      </c>
      <c r="Y16" s="254" t="s">
        <v>38</v>
      </c>
      <c r="Z16" s="254"/>
      <c r="AA16" s="254"/>
      <c r="AB16" s="254"/>
      <c r="AC16" s="27"/>
      <c r="AD16" s="246"/>
      <c r="AE16" s="246"/>
      <c r="AF16" s="246"/>
      <c r="AG16" s="246"/>
      <c r="AH16" s="246"/>
      <c r="AI16" s="246"/>
      <c r="AJ16" s="246"/>
    </row>
    <row r="17" spans="1:36" s="252" customFormat="1" ht="15.6" customHeight="1" x14ac:dyDescent="0.25">
      <c r="A17" s="248"/>
      <c r="B17" s="27">
        <v>1994</v>
      </c>
      <c r="C17" s="27" t="s">
        <v>38</v>
      </c>
      <c r="D17" s="109" t="s">
        <v>90</v>
      </c>
      <c r="E17" s="67">
        <v>32</v>
      </c>
      <c r="F17" s="31">
        <v>94</v>
      </c>
      <c r="G17" s="27">
        <v>160</v>
      </c>
      <c r="H17" s="32">
        <f t="shared" si="1"/>
        <v>0.58750000000000002</v>
      </c>
      <c r="I17" s="27">
        <v>39</v>
      </c>
      <c r="J17" s="27">
        <v>68</v>
      </c>
      <c r="K17" s="32">
        <f t="shared" si="2"/>
        <v>0.57352941176470584</v>
      </c>
      <c r="L17" s="27">
        <v>17</v>
      </c>
      <c r="M17" s="27">
        <v>27</v>
      </c>
      <c r="N17" s="32">
        <f t="shared" si="3"/>
        <v>0.62962962962962965</v>
      </c>
      <c r="O17" s="27">
        <v>4</v>
      </c>
      <c r="P17" s="27">
        <v>18</v>
      </c>
      <c r="Q17" s="32">
        <f t="shared" si="4"/>
        <v>0.22222222222222221</v>
      </c>
      <c r="R17" s="27">
        <v>154</v>
      </c>
      <c r="S17" s="253">
        <f t="shared" si="0"/>
        <v>273</v>
      </c>
      <c r="T17" s="29">
        <v>0.56399999999999995</v>
      </c>
      <c r="U17" s="30"/>
      <c r="V17" s="27">
        <v>1994</v>
      </c>
      <c r="W17" s="27" t="s">
        <v>38</v>
      </c>
      <c r="X17" s="109" t="s">
        <v>90</v>
      </c>
      <c r="Y17" s="254" t="s">
        <v>36</v>
      </c>
      <c r="Z17" s="254"/>
      <c r="AA17" s="254"/>
      <c r="AB17" s="254"/>
      <c r="AC17" s="27" t="s">
        <v>141</v>
      </c>
      <c r="AD17" s="246"/>
      <c r="AE17" s="246"/>
      <c r="AF17" s="246"/>
      <c r="AG17" s="246"/>
      <c r="AH17" s="246"/>
      <c r="AI17" s="246"/>
      <c r="AJ17" s="246"/>
    </row>
    <row r="18" spans="1:36" s="252" customFormat="1" ht="15.6" customHeight="1" x14ac:dyDescent="0.25">
      <c r="A18" s="248"/>
      <c r="B18" s="27">
        <v>1995</v>
      </c>
      <c r="C18" s="27" t="s">
        <v>36</v>
      </c>
      <c r="D18" s="109" t="s">
        <v>90</v>
      </c>
      <c r="E18" s="67">
        <v>29</v>
      </c>
      <c r="F18" s="31">
        <v>72</v>
      </c>
      <c r="G18" s="27">
        <v>118</v>
      </c>
      <c r="H18" s="32">
        <f t="shared" si="1"/>
        <v>0.61016949152542377</v>
      </c>
      <c r="I18" s="27">
        <v>51</v>
      </c>
      <c r="J18" s="27">
        <v>82</v>
      </c>
      <c r="K18" s="32">
        <f t="shared" si="2"/>
        <v>0.62195121951219512</v>
      </c>
      <c r="L18" s="27">
        <v>24</v>
      </c>
      <c r="M18" s="27">
        <v>42</v>
      </c>
      <c r="N18" s="32">
        <f t="shared" si="3"/>
        <v>0.5714285714285714</v>
      </c>
      <c r="O18" s="27">
        <v>4</v>
      </c>
      <c r="P18" s="27">
        <v>18</v>
      </c>
      <c r="Q18" s="32">
        <f t="shared" si="4"/>
        <v>0.22222222222222221</v>
      </c>
      <c r="R18" s="27">
        <v>151</v>
      </c>
      <c r="S18" s="253">
        <f t="shared" si="0"/>
        <v>260</v>
      </c>
      <c r="T18" s="29">
        <v>0.58099999999999996</v>
      </c>
      <c r="U18" s="30"/>
      <c r="V18" s="27">
        <v>1995</v>
      </c>
      <c r="W18" s="27" t="s">
        <v>36</v>
      </c>
      <c r="X18" s="109" t="s">
        <v>90</v>
      </c>
      <c r="Y18" s="254" t="s">
        <v>33</v>
      </c>
      <c r="Z18" s="254" t="s">
        <v>344</v>
      </c>
      <c r="AA18" s="254"/>
      <c r="AB18" s="254"/>
      <c r="AC18" s="27" t="s">
        <v>137</v>
      </c>
      <c r="AD18" s="246"/>
      <c r="AE18" s="246"/>
      <c r="AF18" s="246"/>
      <c r="AG18" s="246"/>
      <c r="AH18" s="246"/>
      <c r="AI18" s="246"/>
      <c r="AJ18" s="246"/>
    </row>
    <row r="19" spans="1:36" s="252" customFormat="1" ht="15.6" customHeight="1" x14ac:dyDescent="0.25">
      <c r="A19" s="248"/>
      <c r="B19" s="27">
        <v>1996</v>
      </c>
      <c r="C19" s="27" t="s">
        <v>38</v>
      </c>
      <c r="D19" s="109" t="s">
        <v>90</v>
      </c>
      <c r="E19" s="67">
        <v>29</v>
      </c>
      <c r="F19" s="31">
        <v>68</v>
      </c>
      <c r="G19" s="27">
        <v>109</v>
      </c>
      <c r="H19" s="32">
        <f t="shared" si="1"/>
        <v>0.62385321100917435</v>
      </c>
      <c r="I19" s="27">
        <v>46</v>
      </c>
      <c r="J19" s="27">
        <v>73</v>
      </c>
      <c r="K19" s="32">
        <f t="shared" si="2"/>
        <v>0.63013698630136983</v>
      </c>
      <c r="L19" s="27">
        <v>16</v>
      </c>
      <c r="M19" s="27">
        <v>22</v>
      </c>
      <c r="N19" s="32">
        <f t="shared" si="3"/>
        <v>0.72727272727272729</v>
      </c>
      <c r="O19" s="27">
        <v>5</v>
      </c>
      <c r="P19" s="27">
        <v>21</v>
      </c>
      <c r="Q19" s="32">
        <f t="shared" si="4"/>
        <v>0.23809523809523808</v>
      </c>
      <c r="R19" s="27">
        <v>135</v>
      </c>
      <c r="S19" s="253">
        <f t="shared" si="0"/>
        <v>225</v>
      </c>
      <c r="T19" s="29">
        <v>0.6</v>
      </c>
      <c r="U19" s="30"/>
      <c r="V19" s="27">
        <v>1996</v>
      </c>
      <c r="W19" s="27" t="s">
        <v>38</v>
      </c>
      <c r="X19" s="109" t="s">
        <v>90</v>
      </c>
      <c r="Y19" s="254" t="s">
        <v>34</v>
      </c>
      <c r="Z19" s="254" t="s">
        <v>141</v>
      </c>
      <c r="AA19" s="254"/>
      <c r="AB19" s="254"/>
      <c r="AC19" s="27" t="s">
        <v>135</v>
      </c>
      <c r="AD19" s="246"/>
      <c r="AE19" s="246"/>
      <c r="AF19" s="246"/>
      <c r="AG19" s="246"/>
      <c r="AH19" s="246"/>
      <c r="AI19" s="246"/>
      <c r="AJ19" s="246"/>
    </row>
    <row r="20" spans="1:36" s="252" customFormat="1" ht="15.6" customHeight="1" x14ac:dyDescent="0.25">
      <c r="A20" s="248"/>
      <c r="B20" s="18" t="s">
        <v>7</v>
      </c>
      <c r="C20" s="19"/>
      <c r="D20" s="17"/>
      <c r="E20" s="20">
        <f>SUM(E4:E19)</f>
        <v>364</v>
      </c>
      <c r="F20" s="20">
        <f>SUM(F4:F19)</f>
        <v>860</v>
      </c>
      <c r="G20" s="20">
        <f>SUM(G4:G19)</f>
        <v>1269</v>
      </c>
      <c r="H20" s="255">
        <f>PRODUCT(F20/G20)</f>
        <v>0.67769897557131598</v>
      </c>
      <c r="I20" s="20">
        <f>SUM(I4:I19)</f>
        <v>500</v>
      </c>
      <c r="J20" s="20">
        <f>SUM(J4:J19)</f>
        <v>767</v>
      </c>
      <c r="K20" s="255">
        <f>PRODUCT(I20/J20)</f>
        <v>0.65189048239895697</v>
      </c>
      <c r="L20" s="20">
        <f>SUM(L4:L19)</f>
        <v>255</v>
      </c>
      <c r="M20" s="20">
        <f>SUM(M4:M19)</f>
        <v>380</v>
      </c>
      <c r="N20" s="255">
        <f>PRODUCT(L20/M20)</f>
        <v>0.67105263157894735</v>
      </c>
      <c r="O20" s="20">
        <f>SUM(O4:O19)</f>
        <v>104</v>
      </c>
      <c r="P20" s="20">
        <f>SUM(P4:P19)</f>
        <v>268</v>
      </c>
      <c r="Q20" s="255">
        <f>PRODUCT(O20/P20)</f>
        <v>0.38805970149253732</v>
      </c>
      <c r="R20" s="20">
        <f>SUM(R4:R19)</f>
        <v>1719</v>
      </c>
      <c r="S20" s="20">
        <f>SUM(S4:S19)</f>
        <v>3023</v>
      </c>
      <c r="T20" s="255">
        <f>PRODUCT(R20/S20)</f>
        <v>0.5686404234204433</v>
      </c>
      <c r="U20" s="30"/>
      <c r="V20" s="19"/>
      <c r="W20" s="16"/>
      <c r="X20" s="148"/>
      <c r="Y20" s="254" t="s">
        <v>344</v>
      </c>
      <c r="Z20" s="254" t="s">
        <v>345</v>
      </c>
      <c r="AA20" s="254"/>
      <c r="AB20" s="254"/>
      <c r="AC20" s="27"/>
      <c r="AD20" s="246"/>
      <c r="AE20" s="246"/>
      <c r="AF20" s="246"/>
      <c r="AG20" s="246"/>
      <c r="AH20" s="246"/>
      <c r="AI20" s="246"/>
      <c r="AJ20" s="246"/>
    </row>
    <row r="21" spans="1:36" s="252" customFormat="1" ht="15.6" customHeight="1" x14ac:dyDescent="0.25">
      <c r="A21" s="256"/>
      <c r="B21" s="246"/>
      <c r="C21" s="246"/>
      <c r="D21" s="246"/>
      <c r="E21" s="30"/>
      <c r="F21" s="246"/>
      <c r="G21" s="246"/>
      <c r="H21" s="257"/>
      <c r="I21" s="246"/>
      <c r="J21" s="246"/>
      <c r="K21" s="258"/>
      <c r="L21" s="246"/>
      <c r="M21" s="246"/>
      <c r="N21" s="246"/>
      <c r="O21" s="246"/>
      <c r="P21" s="246"/>
      <c r="Q21" s="246"/>
      <c r="R21" s="246"/>
      <c r="S21" s="246"/>
      <c r="T21" s="246"/>
      <c r="U21" s="30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</row>
    <row r="22" spans="1:36" ht="15.6" customHeight="1" x14ac:dyDescent="0.25">
      <c r="A22" s="248"/>
      <c r="B22" s="12" t="s">
        <v>339</v>
      </c>
      <c r="C22" s="13"/>
      <c r="D22" s="242"/>
      <c r="E22" s="13"/>
      <c r="F22" s="154"/>
      <c r="G22" s="62"/>
      <c r="H22" s="13"/>
      <c r="I22" s="154"/>
      <c r="J22" s="62"/>
      <c r="K22" s="13"/>
      <c r="L22" s="154"/>
      <c r="M22" s="62"/>
      <c r="N22" s="13"/>
      <c r="O22" s="154"/>
      <c r="P22" s="62"/>
      <c r="Q22" s="13"/>
      <c r="R22" s="154"/>
      <c r="S22" s="62"/>
      <c r="T22" s="28"/>
      <c r="U22" s="246"/>
      <c r="V22" s="12" t="s">
        <v>336</v>
      </c>
      <c r="W22" s="13"/>
      <c r="X22" s="242"/>
      <c r="Y22" s="62"/>
      <c r="Z22" s="62"/>
      <c r="AA22" s="62"/>
      <c r="AB22" s="62"/>
      <c r="AC22" s="245"/>
      <c r="AD22" s="246"/>
      <c r="AE22" s="246"/>
      <c r="AF22" s="246"/>
      <c r="AG22" s="246"/>
      <c r="AH22" s="246"/>
      <c r="AI22" s="246"/>
      <c r="AJ22" s="246"/>
    </row>
    <row r="23" spans="1:36" s="252" customFormat="1" ht="15.6" customHeight="1" x14ac:dyDescent="0.25">
      <c r="A23" s="248"/>
      <c r="B23" s="19"/>
      <c r="C23" s="16"/>
      <c r="D23" s="249"/>
      <c r="E23" s="179"/>
      <c r="F23" s="178"/>
      <c r="G23" s="179" t="s">
        <v>18</v>
      </c>
      <c r="H23" s="250"/>
      <c r="I23" s="178"/>
      <c r="J23" s="179" t="s">
        <v>19</v>
      </c>
      <c r="K23" s="251"/>
      <c r="L23" s="178"/>
      <c r="M23" s="179" t="s">
        <v>20</v>
      </c>
      <c r="N23" s="228"/>
      <c r="O23" s="178"/>
      <c r="P23" s="179" t="s">
        <v>21</v>
      </c>
      <c r="Q23" s="228"/>
      <c r="R23" s="178"/>
      <c r="S23" s="179" t="s">
        <v>7</v>
      </c>
      <c r="T23" s="228"/>
      <c r="U23" s="30"/>
      <c r="V23" s="19"/>
      <c r="W23" s="16"/>
      <c r="X23" s="148"/>
      <c r="Y23" s="16"/>
      <c r="Z23" s="16"/>
      <c r="AA23" s="16"/>
      <c r="AB23" s="16"/>
      <c r="AC23" s="17"/>
      <c r="AD23" s="246"/>
      <c r="AE23" s="246"/>
      <c r="AF23" s="246"/>
      <c r="AG23" s="246"/>
      <c r="AH23" s="246"/>
      <c r="AI23" s="246"/>
      <c r="AJ23" s="246"/>
    </row>
    <row r="24" spans="1:36" ht="15.6" customHeight="1" x14ac:dyDescent="0.25">
      <c r="A24" s="248"/>
      <c r="B24" s="19" t="s">
        <v>0</v>
      </c>
      <c r="C24" s="16" t="s">
        <v>4</v>
      </c>
      <c r="D24" s="249" t="s">
        <v>1</v>
      </c>
      <c r="E24" s="16" t="s">
        <v>3</v>
      </c>
      <c r="F24" s="19" t="s">
        <v>17</v>
      </c>
      <c r="G24" s="16" t="s">
        <v>337</v>
      </c>
      <c r="H24" s="96" t="s">
        <v>338</v>
      </c>
      <c r="I24" s="19" t="s">
        <v>17</v>
      </c>
      <c r="J24" s="16" t="s">
        <v>337</v>
      </c>
      <c r="K24" s="96" t="s">
        <v>338</v>
      </c>
      <c r="L24" s="19" t="s">
        <v>17</v>
      </c>
      <c r="M24" s="16" t="s">
        <v>337</v>
      </c>
      <c r="N24" s="96" t="s">
        <v>338</v>
      </c>
      <c r="O24" s="19" t="s">
        <v>17</v>
      </c>
      <c r="P24" s="16" t="s">
        <v>337</v>
      </c>
      <c r="Q24" s="96" t="s">
        <v>338</v>
      </c>
      <c r="R24" s="19" t="s">
        <v>17</v>
      </c>
      <c r="S24" s="16" t="s">
        <v>337</v>
      </c>
      <c r="T24" s="96" t="s">
        <v>338</v>
      </c>
      <c r="U24" s="30"/>
      <c r="V24" s="19" t="s">
        <v>0</v>
      </c>
      <c r="W24" s="16" t="s">
        <v>4</v>
      </c>
      <c r="X24" s="249" t="s">
        <v>1</v>
      </c>
      <c r="Y24" s="19" t="s">
        <v>18</v>
      </c>
      <c r="Z24" s="16" t="s">
        <v>19</v>
      </c>
      <c r="AA24" s="16" t="s">
        <v>20</v>
      </c>
      <c r="AB24" s="16" t="s">
        <v>21</v>
      </c>
      <c r="AC24" s="17" t="s">
        <v>17</v>
      </c>
      <c r="AD24" s="246"/>
      <c r="AE24" s="246"/>
      <c r="AF24" s="246"/>
      <c r="AG24" s="246"/>
      <c r="AH24" s="246"/>
      <c r="AI24" s="246"/>
      <c r="AJ24" s="246"/>
    </row>
    <row r="25" spans="1:36" ht="15.6" customHeight="1" x14ac:dyDescent="0.25">
      <c r="A25" s="248"/>
      <c r="B25" s="27">
        <v>1981</v>
      </c>
      <c r="C25" s="27" t="s">
        <v>39</v>
      </c>
      <c r="D25" s="109" t="s">
        <v>83</v>
      </c>
      <c r="E25" s="67"/>
      <c r="F25" s="109"/>
      <c r="G25" s="109"/>
      <c r="H25" s="29"/>
      <c r="I25" s="27"/>
      <c r="J25" s="27"/>
      <c r="K25" s="29"/>
      <c r="L25" s="27"/>
      <c r="M25" s="27"/>
      <c r="N25" s="29"/>
      <c r="O25" s="27"/>
      <c r="P25" s="27"/>
      <c r="Q25" s="29"/>
      <c r="R25" s="27"/>
      <c r="S25" s="253"/>
      <c r="T25" s="32"/>
      <c r="U25" s="30"/>
      <c r="V25" s="27">
        <v>1981</v>
      </c>
      <c r="W25" s="27" t="s">
        <v>39</v>
      </c>
      <c r="X25" s="109" t="s">
        <v>83</v>
      </c>
      <c r="Y25" s="254"/>
      <c r="Z25" s="254"/>
      <c r="AA25" s="254"/>
      <c r="AB25" s="254"/>
      <c r="AC25" s="27"/>
      <c r="AD25" s="246"/>
      <c r="AE25" s="246"/>
      <c r="AF25" s="246"/>
      <c r="AG25" s="246"/>
      <c r="AH25" s="246"/>
      <c r="AI25" s="246"/>
      <c r="AJ25" s="246"/>
    </row>
    <row r="26" spans="1:36" ht="15.6" customHeight="1" x14ac:dyDescent="0.25">
      <c r="A26" s="248"/>
      <c r="B26" s="27">
        <v>1982</v>
      </c>
      <c r="C26" s="27" t="s">
        <v>84</v>
      </c>
      <c r="D26" s="109" t="s">
        <v>85</v>
      </c>
      <c r="E26" s="67"/>
      <c r="F26" s="109"/>
      <c r="G26" s="109"/>
      <c r="H26" s="29"/>
      <c r="I26" s="27"/>
      <c r="J26" s="27"/>
      <c r="K26" s="29"/>
      <c r="L26" s="27"/>
      <c r="M26" s="27"/>
      <c r="N26" s="29"/>
      <c r="O26" s="27"/>
      <c r="P26" s="27"/>
      <c r="Q26" s="29"/>
      <c r="R26" s="27"/>
      <c r="S26" s="253"/>
      <c r="T26" s="32"/>
      <c r="U26" s="30"/>
      <c r="V26" s="27">
        <v>1982</v>
      </c>
      <c r="W26" s="27" t="s">
        <v>84</v>
      </c>
      <c r="X26" s="109" t="s">
        <v>85</v>
      </c>
      <c r="Y26" s="254"/>
      <c r="Z26" s="254"/>
      <c r="AA26" s="254"/>
      <c r="AB26" s="254"/>
      <c r="AC26" s="27"/>
      <c r="AD26" s="246"/>
      <c r="AE26" s="246"/>
      <c r="AF26" s="246"/>
      <c r="AG26" s="246"/>
      <c r="AH26" s="246"/>
      <c r="AI26" s="246"/>
      <c r="AJ26" s="246"/>
    </row>
    <row r="27" spans="1:36" ht="15.6" customHeight="1" x14ac:dyDescent="0.25">
      <c r="A27" s="248"/>
      <c r="B27" s="27">
        <v>1983</v>
      </c>
      <c r="C27" s="27"/>
      <c r="D27" s="109"/>
      <c r="E27" s="67"/>
      <c r="F27" s="109"/>
      <c r="G27" s="109"/>
      <c r="H27" s="29"/>
      <c r="I27" s="27"/>
      <c r="J27" s="27"/>
      <c r="K27" s="29"/>
      <c r="L27" s="27"/>
      <c r="M27" s="27"/>
      <c r="N27" s="29"/>
      <c r="O27" s="27"/>
      <c r="P27" s="27"/>
      <c r="Q27" s="29"/>
      <c r="R27" s="27"/>
      <c r="S27" s="253"/>
      <c r="T27" s="32"/>
      <c r="U27" s="30"/>
      <c r="V27" s="27">
        <v>1983</v>
      </c>
      <c r="W27" s="27"/>
      <c r="X27" s="109"/>
      <c r="Y27" s="254"/>
      <c r="Z27" s="254"/>
      <c r="AA27" s="254"/>
      <c r="AB27" s="254"/>
      <c r="AC27" s="27"/>
      <c r="AD27" s="246"/>
      <c r="AE27" s="246"/>
      <c r="AF27" s="246"/>
      <c r="AG27" s="246"/>
      <c r="AH27" s="246"/>
      <c r="AI27" s="246"/>
      <c r="AJ27" s="246"/>
    </row>
    <row r="28" spans="1:36" ht="15.6" customHeight="1" x14ac:dyDescent="0.25">
      <c r="A28" s="248"/>
      <c r="B28" s="27">
        <v>1984</v>
      </c>
      <c r="C28" s="27" t="s">
        <v>40</v>
      </c>
      <c r="D28" s="109" t="s">
        <v>86</v>
      </c>
      <c r="E28" s="67"/>
      <c r="F28" s="109"/>
      <c r="G28" s="109"/>
      <c r="H28" s="29"/>
      <c r="I28" s="27"/>
      <c r="J28" s="27"/>
      <c r="K28" s="29"/>
      <c r="L28" s="27"/>
      <c r="M28" s="27"/>
      <c r="N28" s="29"/>
      <c r="O28" s="27"/>
      <c r="P28" s="27"/>
      <c r="Q28" s="29"/>
      <c r="R28" s="27"/>
      <c r="S28" s="253"/>
      <c r="T28" s="32"/>
      <c r="U28" s="30"/>
      <c r="V28" s="27">
        <v>1984</v>
      </c>
      <c r="W28" s="27" t="s">
        <v>40</v>
      </c>
      <c r="X28" s="109" t="s">
        <v>86</v>
      </c>
      <c r="Y28" s="254"/>
      <c r="Z28" s="254"/>
      <c r="AA28" s="254"/>
      <c r="AB28" s="254"/>
      <c r="AC28" s="27"/>
      <c r="AD28" s="246"/>
      <c r="AE28" s="246"/>
      <c r="AF28" s="246"/>
      <c r="AG28" s="246"/>
      <c r="AH28" s="246"/>
      <c r="AI28" s="246"/>
      <c r="AJ28" s="246"/>
    </row>
    <row r="29" spans="1:36" ht="15.6" customHeight="1" x14ac:dyDescent="0.25">
      <c r="A29" s="248"/>
      <c r="B29" s="27">
        <v>1985</v>
      </c>
      <c r="C29" s="27" t="s">
        <v>33</v>
      </c>
      <c r="D29" s="109" t="s">
        <v>86</v>
      </c>
      <c r="E29" s="67"/>
      <c r="F29" s="109"/>
      <c r="G29" s="109"/>
      <c r="H29" s="29"/>
      <c r="I29" s="27"/>
      <c r="J29" s="27"/>
      <c r="K29" s="29"/>
      <c r="L29" s="27"/>
      <c r="M29" s="27"/>
      <c r="N29" s="29"/>
      <c r="O29" s="27"/>
      <c r="P29" s="27"/>
      <c r="Q29" s="29"/>
      <c r="R29" s="27"/>
      <c r="S29" s="253"/>
      <c r="T29" s="32"/>
      <c r="U29" s="30"/>
      <c r="V29" s="27">
        <v>1985</v>
      </c>
      <c r="W29" s="27" t="s">
        <v>33</v>
      </c>
      <c r="X29" s="109" t="s">
        <v>86</v>
      </c>
      <c r="Y29" s="254"/>
      <c r="Z29" s="254"/>
      <c r="AA29" s="254"/>
      <c r="AB29" s="254"/>
      <c r="AC29" s="27"/>
      <c r="AD29" s="246"/>
      <c r="AE29" s="246"/>
      <c r="AF29" s="246"/>
      <c r="AG29" s="246"/>
      <c r="AH29" s="246"/>
      <c r="AI29" s="246"/>
      <c r="AJ29" s="246"/>
    </row>
    <row r="30" spans="1:36" ht="15.6" customHeight="1" x14ac:dyDescent="0.25">
      <c r="A30" s="248"/>
      <c r="B30" s="27">
        <v>1986</v>
      </c>
      <c r="C30" s="27" t="s">
        <v>84</v>
      </c>
      <c r="D30" s="109" t="s">
        <v>86</v>
      </c>
      <c r="E30" s="67"/>
      <c r="F30" s="109"/>
      <c r="G30" s="109"/>
      <c r="H30" s="29"/>
      <c r="I30" s="27"/>
      <c r="J30" s="27"/>
      <c r="K30" s="29"/>
      <c r="L30" s="27"/>
      <c r="M30" s="27"/>
      <c r="N30" s="29"/>
      <c r="O30" s="27"/>
      <c r="P30" s="27"/>
      <c r="Q30" s="29"/>
      <c r="R30" s="27"/>
      <c r="S30" s="253"/>
      <c r="T30" s="32"/>
      <c r="U30" s="30"/>
      <c r="V30" s="27">
        <v>1986</v>
      </c>
      <c r="W30" s="27" t="s">
        <v>84</v>
      </c>
      <c r="X30" s="109" t="s">
        <v>86</v>
      </c>
      <c r="Y30" s="254"/>
      <c r="Z30" s="254"/>
      <c r="AA30" s="254"/>
      <c r="AB30" s="254"/>
      <c r="AC30" s="27"/>
      <c r="AD30" s="246"/>
      <c r="AE30" s="246"/>
      <c r="AF30" s="246"/>
      <c r="AG30" s="246"/>
      <c r="AH30" s="246"/>
      <c r="AI30" s="246"/>
      <c r="AJ30" s="246"/>
    </row>
    <row r="31" spans="1:36" ht="15.6" customHeight="1" x14ac:dyDescent="0.25">
      <c r="A31" s="248"/>
      <c r="B31" s="27">
        <v>1987</v>
      </c>
      <c r="C31" s="27" t="s">
        <v>38</v>
      </c>
      <c r="D31" s="109" t="s">
        <v>88</v>
      </c>
      <c r="E31" s="67">
        <v>2</v>
      </c>
      <c r="F31" s="31">
        <v>6</v>
      </c>
      <c r="G31" s="27">
        <v>9</v>
      </c>
      <c r="H31" s="32">
        <v>0.66666666666666663</v>
      </c>
      <c r="I31" s="27">
        <v>4</v>
      </c>
      <c r="J31" s="27">
        <v>7</v>
      </c>
      <c r="K31" s="32">
        <v>0.5714285714285714</v>
      </c>
      <c r="L31" s="27">
        <v>0</v>
      </c>
      <c r="M31" s="27">
        <v>1</v>
      </c>
      <c r="N31" s="32">
        <v>0</v>
      </c>
      <c r="O31" s="27">
        <v>1</v>
      </c>
      <c r="P31" s="27">
        <v>3</v>
      </c>
      <c r="Q31" s="32">
        <v>0.33333333333333331</v>
      </c>
      <c r="R31" s="27">
        <v>11</v>
      </c>
      <c r="S31" s="27">
        <v>21</v>
      </c>
      <c r="T31" s="32">
        <v>0.52380952380952384</v>
      </c>
      <c r="U31" s="30"/>
      <c r="V31" s="27">
        <v>1987</v>
      </c>
      <c r="W31" s="27" t="s">
        <v>38</v>
      </c>
      <c r="X31" s="109" t="s">
        <v>88</v>
      </c>
      <c r="Y31" s="254"/>
      <c r="Z31" s="254"/>
      <c r="AA31" s="254"/>
      <c r="AB31" s="254"/>
      <c r="AC31" s="27"/>
      <c r="AD31" s="246"/>
      <c r="AE31" s="246"/>
      <c r="AF31" s="246"/>
      <c r="AG31" s="246"/>
      <c r="AH31" s="246"/>
      <c r="AI31" s="246"/>
      <c r="AJ31" s="246"/>
    </row>
    <row r="32" spans="1:36" ht="15.6" customHeight="1" x14ac:dyDescent="0.25">
      <c r="A32" s="248"/>
      <c r="B32" s="27">
        <v>1988</v>
      </c>
      <c r="C32" s="27" t="s">
        <v>36</v>
      </c>
      <c r="D32" s="109" t="s">
        <v>88</v>
      </c>
      <c r="E32" s="67">
        <v>7</v>
      </c>
      <c r="F32" s="31">
        <v>5</v>
      </c>
      <c r="G32" s="27">
        <v>8</v>
      </c>
      <c r="H32" s="32">
        <v>0.625</v>
      </c>
      <c r="I32" s="27">
        <v>9</v>
      </c>
      <c r="J32" s="27">
        <v>14</v>
      </c>
      <c r="K32" s="32">
        <v>0.6428571428571429</v>
      </c>
      <c r="L32" s="27">
        <v>6</v>
      </c>
      <c r="M32" s="27">
        <v>9</v>
      </c>
      <c r="N32" s="32">
        <v>0.66666666666666663</v>
      </c>
      <c r="O32" s="27">
        <v>1</v>
      </c>
      <c r="P32" s="27">
        <v>3</v>
      </c>
      <c r="Q32" s="32">
        <v>0.33333333333333331</v>
      </c>
      <c r="R32" s="27">
        <v>21</v>
      </c>
      <c r="S32" s="27">
        <v>34</v>
      </c>
      <c r="T32" s="32">
        <v>0.61764705882352944</v>
      </c>
      <c r="U32" s="30"/>
      <c r="V32" s="27">
        <v>1988</v>
      </c>
      <c r="W32" s="27" t="s">
        <v>36</v>
      </c>
      <c r="X32" s="109" t="s">
        <v>88</v>
      </c>
      <c r="Y32" s="254" t="s">
        <v>144</v>
      </c>
      <c r="Z32" s="254" t="s">
        <v>84</v>
      </c>
      <c r="AA32" s="254" t="s">
        <v>140</v>
      </c>
      <c r="AB32" s="254"/>
      <c r="AC32" s="27" t="s">
        <v>253</v>
      </c>
      <c r="AD32" s="246"/>
      <c r="AE32" s="246"/>
      <c r="AF32" s="246"/>
      <c r="AG32" s="246"/>
      <c r="AH32" s="246"/>
      <c r="AI32" s="246"/>
      <c r="AJ32" s="246"/>
    </row>
    <row r="33" spans="1:36" s="260" customFormat="1" ht="15.6" customHeight="1" x14ac:dyDescent="0.25">
      <c r="A33" s="259"/>
      <c r="B33" s="27">
        <v>1989</v>
      </c>
      <c r="C33" s="27" t="s">
        <v>57</v>
      </c>
      <c r="D33" s="109" t="s">
        <v>88</v>
      </c>
      <c r="E33" s="67"/>
      <c r="F33" s="31"/>
      <c r="G33" s="27"/>
      <c r="H33" s="32"/>
      <c r="I33" s="27"/>
      <c r="J33" s="27"/>
      <c r="K33" s="32"/>
      <c r="L33" s="27"/>
      <c r="M33" s="27"/>
      <c r="N33" s="32"/>
      <c r="O33" s="27"/>
      <c r="P33" s="27"/>
      <c r="Q33" s="32"/>
      <c r="R33" s="27"/>
      <c r="S33" s="27"/>
      <c r="T33" s="32"/>
      <c r="U33" s="30"/>
      <c r="V33" s="27">
        <v>1989</v>
      </c>
      <c r="W33" s="27" t="s">
        <v>57</v>
      </c>
      <c r="X33" s="109" t="s">
        <v>88</v>
      </c>
      <c r="Y33" s="254"/>
      <c r="Z33" s="254"/>
      <c r="AA33" s="254"/>
      <c r="AB33" s="254"/>
      <c r="AC33" s="27"/>
      <c r="AD33" s="246"/>
      <c r="AE33" s="246"/>
      <c r="AF33" s="246"/>
      <c r="AG33" s="246"/>
      <c r="AH33" s="246"/>
      <c r="AI33" s="246"/>
      <c r="AJ33" s="246"/>
    </row>
    <row r="34" spans="1:36" ht="15.6" customHeight="1" x14ac:dyDescent="0.25">
      <c r="A34" s="248"/>
      <c r="B34" s="27">
        <v>1990</v>
      </c>
      <c r="C34" s="27" t="s">
        <v>89</v>
      </c>
      <c r="D34" s="109" t="s">
        <v>90</v>
      </c>
      <c r="E34" s="67"/>
      <c r="F34" s="31"/>
      <c r="G34" s="27"/>
      <c r="H34" s="32"/>
      <c r="I34" s="27"/>
      <c r="J34" s="27"/>
      <c r="K34" s="32"/>
      <c r="L34" s="27"/>
      <c r="M34" s="27"/>
      <c r="N34" s="32"/>
      <c r="O34" s="27"/>
      <c r="P34" s="27"/>
      <c r="Q34" s="32"/>
      <c r="R34" s="27"/>
      <c r="S34" s="27"/>
      <c r="T34" s="32"/>
      <c r="U34" s="30"/>
      <c r="V34" s="27">
        <v>1990</v>
      </c>
      <c r="W34" s="27" t="s">
        <v>89</v>
      </c>
      <c r="X34" s="109" t="s">
        <v>90</v>
      </c>
      <c r="Y34" s="254"/>
      <c r="Z34" s="254"/>
      <c r="AA34" s="254"/>
      <c r="AB34" s="254"/>
      <c r="AC34" s="27"/>
      <c r="AD34" s="246"/>
      <c r="AE34" s="246"/>
      <c r="AF34" s="246"/>
      <c r="AG34" s="246"/>
      <c r="AH34" s="246"/>
      <c r="AI34" s="246"/>
      <c r="AJ34" s="246"/>
    </row>
    <row r="35" spans="1:36" ht="15.6" customHeight="1" x14ac:dyDescent="0.25">
      <c r="A35" s="248"/>
      <c r="B35" s="27">
        <v>1991</v>
      </c>
      <c r="C35" s="27" t="s">
        <v>38</v>
      </c>
      <c r="D35" s="109" t="s">
        <v>90</v>
      </c>
      <c r="E35" s="67">
        <v>2</v>
      </c>
      <c r="F35" s="31">
        <v>7</v>
      </c>
      <c r="G35" s="27">
        <v>10</v>
      </c>
      <c r="H35" s="32">
        <v>0.7</v>
      </c>
      <c r="I35" s="27">
        <v>3</v>
      </c>
      <c r="J35" s="27">
        <v>3</v>
      </c>
      <c r="K35" s="32">
        <v>1</v>
      </c>
      <c r="L35" s="27">
        <v>1</v>
      </c>
      <c r="M35" s="27">
        <v>1</v>
      </c>
      <c r="N35" s="32">
        <v>1</v>
      </c>
      <c r="O35" s="27">
        <v>0</v>
      </c>
      <c r="P35" s="27">
        <v>2</v>
      </c>
      <c r="Q35" s="32">
        <v>0</v>
      </c>
      <c r="R35" s="27">
        <v>11</v>
      </c>
      <c r="S35" s="27">
        <v>16</v>
      </c>
      <c r="T35" s="32">
        <v>0.6875</v>
      </c>
      <c r="U35" s="30"/>
      <c r="V35" s="27">
        <v>1991</v>
      </c>
      <c r="W35" s="27" t="s">
        <v>38</v>
      </c>
      <c r="X35" s="109" t="s">
        <v>90</v>
      </c>
      <c r="Y35" s="254" t="s">
        <v>137</v>
      </c>
      <c r="Z35" s="254"/>
      <c r="AA35" s="254"/>
      <c r="AB35" s="254"/>
      <c r="AC35" s="27"/>
      <c r="AD35" s="246"/>
      <c r="AE35" s="246"/>
      <c r="AF35" s="246"/>
      <c r="AG35" s="246"/>
      <c r="AH35" s="246"/>
      <c r="AI35" s="246"/>
      <c r="AJ35" s="246"/>
    </row>
    <row r="36" spans="1:36" ht="15.6" customHeight="1" x14ac:dyDescent="0.25">
      <c r="A36" s="248"/>
      <c r="B36" s="27">
        <v>1992</v>
      </c>
      <c r="C36" s="27" t="s">
        <v>57</v>
      </c>
      <c r="D36" s="109" t="s">
        <v>90</v>
      </c>
      <c r="E36" s="67"/>
      <c r="F36" s="31"/>
      <c r="G36" s="27"/>
      <c r="H36" s="32"/>
      <c r="I36" s="27"/>
      <c r="J36" s="27"/>
      <c r="K36" s="32"/>
      <c r="L36" s="27"/>
      <c r="M36" s="27"/>
      <c r="N36" s="32"/>
      <c r="O36" s="27"/>
      <c r="P36" s="27"/>
      <c r="Q36" s="32"/>
      <c r="R36" s="27"/>
      <c r="S36" s="27"/>
      <c r="T36" s="32"/>
      <c r="U36" s="30"/>
      <c r="V36" s="27">
        <v>1992</v>
      </c>
      <c r="W36" s="27" t="s">
        <v>57</v>
      </c>
      <c r="X36" s="109" t="s">
        <v>90</v>
      </c>
      <c r="Y36" s="254"/>
      <c r="Z36" s="254"/>
      <c r="AA36" s="254"/>
      <c r="AB36" s="254"/>
      <c r="AC36" s="27"/>
      <c r="AD36" s="246"/>
      <c r="AE36" s="246"/>
      <c r="AF36" s="246"/>
      <c r="AG36" s="246"/>
      <c r="AH36" s="246"/>
      <c r="AI36" s="246"/>
      <c r="AJ36" s="246"/>
    </row>
    <row r="37" spans="1:36" ht="15.6" customHeight="1" x14ac:dyDescent="0.25">
      <c r="A37" s="248"/>
      <c r="B37" s="27">
        <v>1993</v>
      </c>
      <c r="C37" s="27" t="s">
        <v>74</v>
      </c>
      <c r="D37" s="109" t="s">
        <v>90</v>
      </c>
      <c r="E37" s="67"/>
      <c r="F37" s="31"/>
      <c r="G37" s="27"/>
      <c r="H37" s="32"/>
      <c r="I37" s="27"/>
      <c r="J37" s="27"/>
      <c r="K37" s="32"/>
      <c r="L37" s="27"/>
      <c r="M37" s="27"/>
      <c r="N37" s="32"/>
      <c r="O37" s="27"/>
      <c r="P37" s="27"/>
      <c r="Q37" s="32"/>
      <c r="R37" s="27"/>
      <c r="S37" s="27"/>
      <c r="T37" s="32"/>
      <c r="U37" s="30"/>
      <c r="V37" s="27">
        <v>1993</v>
      </c>
      <c r="W37" s="27" t="s">
        <v>74</v>
      </c>
      <c r="X37" s="109" t="s">
        <v>90</v>
      </c>
      <c r="Y37" s="254"/>
      <c r="Z37" s="254"/>
      <c r="AA37" s="254"/>
      <c r="AB37" s="254"/>
      <c r="AC37" s="27"/>
      <c r="AD37" s="246"/>
      <c r="AE37" s="246"/>
      <c r="AF37" s="246"/>
      <c r="AG37" s="246"/>
      <c r="AH37" s="246"/>
      <c r="AI37" s="246"/>
      <c r="AJ37" s="246"/>
    </row>
    <row r="38" spans="1:36" ht="15.6" customHeight="1" x14ac:dyDescent="0.25">
      <c r="A38" s="248"/>
      <c r="B38" s="27">
        <v>1994</v>
      </c>
      <c r="C38" s="27" t="s">
        <v>38</v>
      </c>
      <c r="D38" s="109" t="s">
        <v>90</v>
      </c>
      <c r="E38" s="67"/>
      <c r="F38" s="31"/>
      <c r="G38" s="27"/>
      <c r="H38" s="32"/>
      <c r="I38" s="27"/>
      <c r="J38" s="27"/>
      <c r="K38" s="32"/>
      <c r="L38" s="27"/>
      <c r="M38" s="27"/>
      <c r="N38" s="32"/>
      <c r="O38" s="27"/>
      <c r="P38" s="27"/>
      <c r="Q38" s="32"/>
      <c r="R38" s="27"/>
      <c r="S38" s="27"/>
      <c r="T38" s="32"/>
      <c r="U38" s="30"/>
      <c r="V38" s="27">
        <v>1994</v>
      </c>
      <c r="W38" s="27" t="s">
        <v>38</v>
      </c>
      <c r="X38" s="109" t="s">
        <v>90</v>
      </c>
      <c r="Y38" s="254"/>
      <c r="Z38" s="254"/>
      <c r="AA38" s="254"/>
      <c r="AB38" s="254"/>
      <c r="AC38" s="27"/>
      <c r="AD38" s="246"/>
      <c r="AE38" s="246"/>
      <c r="AF38" s="246"/>
      <c r="AG38" s="246"/>
      <c r="AH38" s="246"/>
      <c r="AI38" s="246"/>
      <c r="AJ38" s="246"/>
    </row>
    <row r="39" spans="1:36" ht="15.6" customHeight="1" x14ac:dyDescent="0.25">
      <c r="A39" s="248"/>
      <c r="B39" s="27">
        <v>1995</v>
      </c>
      <c r="C39" s="27" t="s">
        <v>38</v>
      </c>
      <c r="D39" s="109" t="s">
        <v>90</v>
      </c>
      <c r="E39" s="67">
        <v>5</v>
      </c>
      <c r="F39" s="31">
        <v>9</v>
      </c>
      <c r="G39" s="27">
        <v>20</v>
      </c>
      <c r="H39" s="32">
        <v>0.45</v>
      </c>
      <c r="I39" s="27">
        <v>8</v>
      </c>
      <c r="J39" s="27">
        <v>16</v>
      </c>
      <c r="K39" s="32">
        <v>0.5</v>
      </c>
      <c r="L39" s="27">
        <v>3</v>
      </c>
      <c r="M39" s="27">
        <v>4</v>
      </c>
      <c r="N39" s="32">
        <v>0.75</v>
      </c>
      <c r="O39" s="27">
        <v>1</v>
      </c>
      <c r="P39" s="27">
        <v>1</v>
      </c>
      <c r="Q39" s="32">
        <v>1</v>
      </c>
      <c r="R39" s="27">
        <v>21</v>
      </c>
      <c r="S39" s="27">
        <v>41</v>
      </c>
      <c r="T39" s="32">
        <v>0.51219512195121952</v>
      </c>
      <c r="U39" s="30"/>
      <c r="V39" s="27">
        <v>1995</v>
      </c>
      <c r="W39" s="27" t="s">
        <v>38</v>
      </c>
      <c r="X39" s="109" t="s">
        <v>90</v>
      </c>
      <c r="Y39" s="254" t="s">
        <v>344</v>
      </c>
      <c r="Z39" s="254" t="s">
        <v>253</v>
      </c>
      <c r="AA39" s="254"/>
      <c r="AB39" s="254"/>
      <c r="AC39" s="27"/>
      <c r="AD39" s="246"/>
      <c r="AE39" s="246"/>
      <c r="AF39" s="246"/>
      <c r="AG39" s="246"/>
      <c r="AH39" s="246"/>
      <c r="AI39" s="246"/>
      <c r="AJ39" s="246"/>
    </row>
    <row r="40" spans="1:36" ht="15.6" customHeight="1" x14ac:dyDescent="0.25">
      <c r="A40" s="248"/>
      <c r="B40" s="27">
        <v>1996</v>
      </c>
      <c r="C40" s="27" t="s">
        <v>38</v>
      </c>
      <c r="D40" s="109" t="s">
        <v>90</v>
      </c>
      <c r="E40" s="67">
        <v>3</v>
      </c>
      <c r="F40" s="31">
        <v>4</v>
      </c>
      <c r="G40" s="27">
        <v>6</v>
      </c>
      <c r="H40" s="32">
        <v>0.66666666666666663</v>
      </c>
      <c r="I40" s="27">
        <v>3</v>
      </c>
      <c r="J40" s="27">
        <v>4</v>
      </c>
      <c r="K40" s="32">
        <v>0.75</v>
      </c>
      <c r="L40" s="27">
        <v>3</v>
      </c>
      <c r="M40" s="27">
        <v>5</v>
      </c>
      <c r="N40" s="32">
        <v>0.6</v>
      </c>
      <c r="O40" s="27">
        <v>1</v>
      </c>
      <c r="P40" s="27">
        <v>2</v>
      </c>
      <c r="Q40" s="32">
        <v>0.5</v>
      </c>
      <c r="R40" s="27">
        <v>11</v>
      </c>
      <c r="S40" s="27">
        <v>17</v>
      </c>
      <c r="T40" s="32">
        <v>0.6470588235294118</v>
      </c>
      <c r="U40" s="30"/>
      <c r="V40" s="27">
        <v>1996</v>
      </c>
      <c r="W40" s="27" t="s">
        <v>38</v>
      </c>
      <c r="X40" s="109" t="s">
        <v>90</v>
      </c>
      <c r="Y40" s="254"/>
      <c r="Z40" s="254"/>
      <c r="AA40" s="254"/>
      <c r="AB40" s="254"/>
      <c r="AC40" s="27"/>
      <c r="AD40" s="246"/>
      <c r="AE40" s="246"/>
      <c r="AF40" s="246"/>
      <c r="AG40" s="246"/>
      <c r="AH40" s="246"/>
      <c r="AI40" s="246"/>
      <c r="AJ40" s="246"/>
    </row>
    <row r="41" spans="1:36" ht="15.6" customHeight="1" x14ac:dyDescent="0.25">
      <c r="A41" s="248"/>
      <c r="B41" s="18" t="s">
        <v>7</v>
      </c>
      <c r="C41" s="19"/>
      <c r="D41" s="17"/>
      <c r="E41" s="20">
        <f>SUM(E23:E40)</f>
        <v>19</v>
      </c>
      <c r="F41" s="20">
        <f>SUM(F25:F40)</f>
        <v>31</v>
      </c>
      <c r="G41" s="20">
        <f>SUM(G25:G40)</f>
        <v>53</v>
      </c>
      <c r="H41" s="255">
        <f>PRODUCT(F41/G41)</f>
        <v>0.58490566037735847</v>
      </c>
      <c r="I41" s="20">
        <f>SUM(I25:I40)</f>
        <v>27</v>
      </c>
      <c r="J41" s="20">
        <f>SUM(J25:J40)</f>
        <v>44</v>
      </c>
      <c r="K41" s="255">
        <f>PRODUCT(I41/J41)</f>
        <v>0.61363636363636365</v>
      </c>
      <c r="L41" s="20">
        <f>SUM(L25:L40)</f>
        <v>13</v>
      </c>
      <c r="M41" s="20">
        <f>SUM(M25:M40)</f>
        <v>20</v>
      </c>
      <c r="N41" s="255">
        <f>PRODUCT(L41/M41)</f>
        <v>0.65</v>
      </c>
      <c r="O41" s="20">
        <f>SUM(O25:O40)</f>
        <v>4</v>
      </c>
      <c r="P41" s="20">
        <f>SUM(P25:P40)</f>
        <v>11</v>
      </c>
      <c r="Q41" s="255">
        <f>PRODUCT(O41/P41)</f>
        <v>0.36363636363636365</v>
      </c>
      <c r="R41" s="20">
        <f>SUM(R25:R40)</f>
        <v>75</v>
      </c>
      <c r="S41" s="20">
        <f>SUM(S25:S40)</f>
        <v>129</v>
      </c>
      <c r="T41" s="255">
        <f>PRODUCT(R41/S41)</f>
        <v>0.58139534883720934</v>
      </c>
      <c r="U41" s="246"/>
      <c r="V41" s="19"/>
      <c r="W41" s="16"/>
      <c r="X41" s="148"/>
      <c r="Y41" s="16"/>
      <c r="Z41" s="16"/>
      <c r="AA41" s="16"/>
      <c r="AB41" s="16"/>
      <c r="AC41" s="17"/>
      <c r="AD41" s="246"/>
      <c r="AE41" s="246"/>
      <c r="AF41" s="246"/>
      <c r="AG41" s="246"/>
      <c r="AH41" s="246"/>
      <c r="AI41" s="246"/>
      <c r="AJ41" s="246"/>
    </row>
    <row r="42" spans="1:36" ht="15.6" customHeight="1" x14ac:dyDescent="0.25">
      <c r="A42" s="248"/>
      <c r="B42" s="246"/>
      <c r="C42" s="246"/>
      <c r="D42" s="246"/>
      <c r="E42" s="30"/>
      <c r="F42" s="246"/>
      <c r="G42" s="246"/>
      <c r="H42" s="257"/>
      <c r="I42" s="246"/>
      <c r="J42" s="246"/>
      <c r="K42" s="258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</row>
    <row r="43" spans="1:36" ht="15.6" customHeight="1" x14ac:dyDescent="0.25">
      <c r="A43" s="248"/>
      <c r="B43" s="12" t="s">
        <v>340</v>
      </c>
      <c r="C43" s="13"/>
      <c r="D43" s="242"/>
      <c r="E43" s="13"/>
      <c r="F43" s="154"/>
      <c r="G43" s="62"/>
      <c r="H43" s="13"/>
      <c r="I43" s="154"/>
      <c r="J43" s="62"/>
      <c r="K43" s="13"/>
      <c r="L43" s="154"/>
      <c r="M43" s="62"/>
      <c r="N43" s="13"/>
      <c r="O43" s="154"/>
      <c r="P43" s="62"/>
      <c r="Q43" s="13"/>
      <c r="R43" s="154"/>
      <c r="S43" s="62"/>
      <c r="T43" s="28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</row>
    <row r="44" spans="1:36" ht="15.6" customHeight="1" x14ac:dyDescent="0.25">
      <c r="A44" s="248"/>
      <c r="B44" s="19"/>
      <c r="C44" s="16"/>
      <c r="D44" s="249"/>
      <c r="E44" s="179"/>
      <c r="F44" s="178"/>
      <c r="G44" s="179" t="s">
        <v>18</v>
      </c>
      <c r="H44" s="250"/>
      <c r="I44" s="178"/>
      <c r="J44" s="179" t="s">
        <v>19</v>
      </c>
      <c r="K44" s="251"/>
      <c r="L44" s="178"/>
      <c r="M44" s="179" t="s">
        <v>20</v>
      </c>
      <c r="N44" s="228"/>
      <c r="O44" s="178"/>
      <c r="P44" s="179" t="s">
        <v>21</v>
      </c>
      <c r="Q44" s="228"/>
      <c r="R44" s="178"/>
      <c r="S44" s="179" t="s">
        <v>7</v>
      </c>
      <c r="T44" s="228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</row>
    <row r="45" spans="1:36" ht="15.6" customHeight="1" x14ac:dyDescent="0.25">
      <c r="A45" s="248"/>
      <c r="B45" s="24"/>
      <c r="C45" s="16"/>
      <c r="D45" s="249"/>
      <c r="E45" s="16" t="s">
        <v>3</v>
      </c>
      <c r="F45" s="19" t="s">
        <v>17</v>
      </c>
      <c r="G45" s="16" t="s">
        <v>337</v>
      </c>
      <c r="H45" s="96" t="s">
        <v>338</v>
      </c>
      <c r="I45" s="19" t="s">
        <v>17</v>
      </c>
      <c r="J45" s="16" t="s">
        <v>337</v>
      </c>
      <c r="K45" s="96" t="s">
        <v>338</v>
      </c>
      <c r="L45" s="19" t="s">
        <v>17</v>
      </c>
      <c r="M45" s="16" t="s">
        <v>337</v>
      </c>
      <c r="N45" s="96" t="s">
        <v>338</v>
      </c>
      <c r="O45" s="19" t="s">
        <v>17</v>
      </c>
      <c r="P45" s="16" t="s">
        <v>337</v>
      </c>
      <c r="Q45" s="96" t="s">
        <v>338</v>
      </c>
      <c r="R45" s="19" t="s">
        <v>17</v>
      </c>
      <c r="S45" s="16" t="s">
        <v>337</v>
      </c>
      <c r="T45" s="96" t="s">
        <v>338</v>
      </c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</row>
    <row r="46" spans="1:36" ht="15.6" customHeight="1" x14ac:dyDescent="0.25">
      <c r="A46" s="248"/>
      <c r="B46" s="18" t="s">
        <v>341</v>
      </c>
      <c r="C46" s="19"/>
      <c r="D46" s="17"/>
      <c r="E46" s="17">
        <f>PRODUCT(E20)</f>
        <v>364</v>
      </c>
      <c r="F46" s="20">
        <f>PRODUCT(F20)</f>
        <v>860</v>
      </c>
      <c r="G46" s="20">
        <f>PRODUCT(G20)</f>
        <v>1269</v>
      </c>
      <c r="H46" s="255">
        <f>PRODUCT(H20)</f>
        <v>0.67769897557131598</v>
      </c>
      <c r="I46" s="20">
        <f>PRODUCT(I20)</f>
        <v>500</v>
      </c>
      <c r="J46" s="20">
        <f>PRODUCT(J20)</f>
        <v>767</v>
      </c>
      <c r="K46" s="255">
        <f>PRODUCT(K20)</f>
        <v>0.65189048239895697</v>
      </c>
      <c r="L46" s="20">
        <f>PRODUCT(L20)</f>
        <v>255</v>
      </c>
      <c r="M46" s="20">
        <f>PRODUCT(M20)</f>
        <v>380</v>
      </c>
      <c r="N46" s="255">
        <f>PRODUCT(N20)</f>
        <v>0.67105263157894735</v>
      </c>
      <c r="O46" s="20">
        <f>PRODUCT(O20)</f>
        <v>104</v>
      </c>
      <c r="P46" s="20">
        <f>PRODUCT(P20)</f>
        <v>268</v>
      </c>
      <c r="Q46" s="255">
        <f>PRODUCT(Q20)</f>
        <v>0.38805970149253732</v>
      </c>
      <c r="R46" s="20">
        <f>PRODUCT(R20)</f>
        <v>1719</v>
      </c>
      <c r="S46" s="20">
        <f>PRODUCT(S20)</f>
        <v>3023</v>
      </c>
      <c r="T46" s="255">
        <f>PRODUCT(T20)</f>
        <v>0.5686404234204433</v>
      </c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</row>
    <row r="47" spans="1:36" ht="15.6" customHeight="1" x14ac:dyDescent="0.25">
      <c r="A47" s="248"/>
      <c r="B47" s="18" t="s">
        <v>342</v>
      </c>
      <c r="C47" s="19"/>
      <c r="D47" s="17"/>
      <c r="E47" s="17">
        <f>PRODUCT(E41)</f>
        <v>19</v>
      </c>
      <c r="F47" s="20">
        <f t="shared" ref="F47:T47" si="5">PRODUCT(F41)</f>
        <v>31</v>
      </c>
      <c r="G47" s="20">
        <f t="shared" si="5"/>
        <v>53</v>
      </c>
      <c r="H47" s="255">
        <f t="shared" si="5"/>
        <v>0.58490566037735847</v>
      </c>
      <c r="I47" s="20">
        <f t="shared" si="5"/>
        <v>27</v>
      </c>
      <c r="J47" s="20">
        <f t="shared" si="5"/>
        <v>44</v>
      </c>
      <c r="K47" s="255">
        <f t="shared" si="5"/>
        <v>0.61363636363636365</v>
      </c>
      <c r="L47" s="20">
        <f t="shared" si="5"/>
        <v>13</v>
      </c>
      <c r="M47" s="20">
        <f t="shared" si="5"/>
        <v>20</v>
      </c>
      <c r="N47" s="255">
        <f t="shared" si="5"/>
        <v>0.65</v>
      </c>
      <c r="O47" s="20">
        <f t="shared" si="5"/>
        <v>4</v>
      </c>
      <c r="P47" s="20">
        <f t="shared" si="5"/>
        <v>11</v>
      </c>
      <c r="Q47" s="255">
        <f t="shared" si="5"/>
        <v>0.36363636363636365</v>
      </c>
      <c r="R47" s="20">
        <f t="shared" si="5"/>
        <v>75</v>
      </c>
      <c r="S47" s="20">
        <f t="shared" si="5"/>
        <v>129</v>
      </c>
      <c r="T47" s="255">
        <f t="shared" si="5"/>
        <v>0.58139534883720934</v>
      </c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</row>
    <row r="48" spans="1:36" ht="15.6" customHeight="1" x14ac:dyDescent="0.25">
      <c r="A48" s="248"/>
      <c r="B48" s="246"/>
      <c r="C48" s="246"/>
      <c r="D48" s="246"/>
      <c r="E48" s="30"/>
      <c r="F48" s="246"/>
      <c r="G48" s="246"/>
      <c r="H48" s="257"/>
      <c r="I48" s="246"/>
      <c r="J48" s="246"/>
      <c r="K48" s="258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</row>
    <row r="49" spans="1:36" ht="15.6" customHeight="1" x14ac:dyDescent="0.25">
      <c r="A49" s="248"/>
      <c r="B49" s="246"/>
      <c r="C49" s="246"/>
      <c r="D49" s="246"/>
      <c r="E49" s="30"/>
      <c r="F49" s="246"/>
      <c r="G49" s="246"/>
      <c r="H49" s="257"/>
      <c r="I49" s="246"/>
      <c r="J49" s="246"/>
      <c r="K49" s="258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</row>
    <row r="50" spans="1:36" ht="15.6" customHeight="1" x14ac:dyDescent="0.25">
      <c r="A50" s="248"/>
      <c r="B50" s="246"/>
      <c r="C50" s="246"/>
      <c r="D50" s="246"/>
      <c r="E50" s="30"/>
      <c r="F50" s="246"/>
      <c r="G50" s="246"/>
      <c r="H50" s="257"/>
      <c r="I50" s="246"/>
      <c r="J50" s="246"/>
      <c r="K50" s="258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</row>
    <row r="51" spans="1:36" ht="15.6" customHeight="1" x14ac:dyDescent="0.25">
      <c r="A51" s="248"/>
      <c r="B51" s="246"/>
      <c r="C51" s="246"/>
      <c r="D51" s="246"/>
      <c r="E51" s="30"/>
      <c r="F51" s="246"/>
      <c r="G51" s="246"/>
      <c r="H51" s="257"/>
      <c r="I51" s="246"/>
      <c r="J51" s="246"/>
      <c r="K51" s="258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</row>
    <row r="52" spans="1:36" ht="15.6" customHeight="1" x14ac:dyDescent="0.25">
      <c r="A52" s="248"/>
      <c r="B52" s="246"/>
      <c r="C52" s="246"/>
      <c r="D52" s="246"/>
      <c r="E52" s="30"/>
      <c r="F52" s="246"/>
      <c r="G52" s="246"/>
      <c r="H52" s="257"/>
      <c r="I52" s="246"/>
      <c r="J52" s="246"/>
      <c r="K52" s="258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</row>
    <row r="53" spans="1:36" ht="15.6" customHeight="1" x14ac:dyDescent="0.25">
      <c r="A53" s="248"/>
      <c r="B53" s="246"/>
      <c r="C53" s="246"/>
      <c r="D53" s="246"/>
      <c r="E53" s="30"/>
      <c r="F53" s="246"/>
      <c r="G53" s="246"/>
      <c r="H53" s="257"/>
      <c r="I53" s="246"/>
      <c r="J53" s="246"/>
      <c r="K53" s="258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</row>
    <row r="54" spans="1:36" ht="15.6" customHeight="1" x14ac:dyDescent="0.25">
      <c r="A54" s="248"/>
      <c r="B54" s="246"/>
      <c r="C54" s="246"/>
      <c r="D54" s="246"/>
      <c r="E54" s="30"/>
      <c r="F54" s="246"/>
      <c r="G54" s="246"/>
      <c r="H54" s="257"/>
      <c r="I54" s="246"/>
      <c r="J54" s="246"/>
      <c r="K54" s="258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</row>
    <row r="55" spans="1:36" ht="15.6" customHeight="1" x14ac:dyDescent="0.25">
      <c r="A55" s="248"/>
      <c r="B55" s="246"/>
      <c r="C55" s="246"/>
      <c r="D55" s="246"/>
      <c r="E55" s="30"/>
      <c r="F55" s="246"/>
      <c r="G55" s="246"/>
      <c r="H55" s="257"/>
      <c r="I55" s="246"/>
      <c r="J55" s="246"/>
      <c r="K55" s="258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</row>
    <row r="56" spans="1:36" ht="15.6" customHeight="1" x14ac:dyDescent="0.25">
      <c r="A56" s="248"/>
      <c r="B56" s="246"/>
      <c r="C56" s="246"/>
      <c r="D56" s="246"/>
      <c r="E56" s="30"/>
      <c r="F56" s="246"/>
      <c r="G56" s="246"/>
      <c r="H56" s="257"/>
      <c r="I56" s="246"/>
      <c r="J56" s="246"/>
      <c r="K56" s="258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</row>
    <row r="57" spans="1:36" ht="15.6" customHeight="1" x14ac:dyDescent="0.25">
      <c r="A57" s="248"/>
      <c r="B57" s="246"/>
      <c r="C57" s="246"/>
      <c r="D57" s="246"/>
      <c r="E57" s="30"/>
      <c r="F57" s="246"/>
      <c r="G57" s="246"/>
      <c r="H57" s="257"/>
      <c r="I57" s="246"/>
      <c r="J57" s="246"/>
      <c r="K57" s="258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</row>
    <row r="58" spans="1:36" ht="15.6" customHeight="1" x14ac:dyDescent="0.25">
      <c r="A58" s="248"/>
      <c r="B58" s="246"/>
      <c r="C58" s="246"/>
      <c r="D58" s="246"/>
      <c r="E58" s="30"/>
      <c r="F58" s="246"/>
      <c r="G58" s="246"/>
      <c r="H58" s="257"/>
      <c r="I58" s="246"/>
      <c r="J58" s="246"/>
      <c r="K58" s="258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</row>
    <row r="59" spans="1:36" ht="15.6" customHeight="1" x14ac:dyDescent="0.25">
      <c r="A59" s="248"/>
      <c r="B59" s="246"/>
      <c r="C59" s="246"/>
      <c r="D59" s="246"/>
      <c r="E59" s="30"/>
      <c r="F59" s="246"/>
      <c r="G59" s="246"/>
      <c r="H59" s="257"/>
      <c r="I59" s="246"/>
      <c r="J59" s="246"/>
      <c r="K59" s="258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</row>
    <row r="60" spans="1:36" ht="15.6" customHeight="1" x14ac:dyDescent="0.25">
      <c r="A60" s="248"/>
      <c r="B60" s="246"/>
      <c r="C60" s="246"/>
      <c r="D60" s="246"/>
      <c r="E60" s="30"/>
      <c r="F60" s="246"/>
      <c r="G60" s="246"/>
      <c r="H60" s="257"/>
      <c r="I60" s="246"/>
      <c r="J60" s="246"/>
      <c r="K60" s="258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</row>
    <row r="61" spans="1:36" ht="15.6" customHeight="1" x14ac:dyDescent="0.25">
      <c r="A61" s="248"/>
      <c r="B61" s="246"/>
      <c r="C61" s="246"/>
      <c r="D61" s="246"/>
      <c r="E61" s="30"/>
      <c r="F61" s="246"/>
      <c r="G61" s="246"/>
      <c r="H61" s="257"/>
      <c r="I61" s="246"/>
      <c r="J61" s="246"/>
      <c r="K61" s="258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</row>
    <row r="62" spans="1:36" ht="15.6" customHeight="1" x14ac:dyDescent="0.25">
      <c r="A62" s="248"/>
      <c r="B62" s="246"/>
      <c r="C62" s="246"/>
      <c r="D62" s="246"/>
      <c r="E62" s="30"/>
      <c r="F62" s="246"/>
      <c r="G62" s="246"/>
      <c r="H62" s="257"/>
      <c r="I62" s="246"/>
      <c r="J62" s="246"/>
      <c r="K62" s="258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</row>
    <row r="63" spans="1:36" ht="15.6" customHeight="1" x14ac:dyDescent="0.25">
      <c r="A63" s="248"/>
      <c r="B63" s="246"/>
      <c r="C63" s="246"/>
      <c r="D63" s="246"/>
      <c r="E63" s="30"/>
      <c r="F63" s="246"/>
      <c r="G63" s="246"/>
      <c r="H63" s="257"/>
      <c r="I63" s="246"/>
      <c r="J63" s="246"/>
      <c r="K63" s="258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</row>
    <row r="64" spans="1:36" ht="15.6" customHeight="1" x14ac:dyDescent="0.25">
      <c r="A64" s="248"/>
      <c r="B64" s="246"/>
      <c r="C64" s="246"/>
      <c r="D64" s="246"/>
      <c r="E64" s="30"/>
      <c r="F64" s="246"/>
      <c r="G64" s="246"/>
      <c r="H64" s="257"/>
      <c r="I64" s="246"/>
      <c r="J64" s="246"/>
      <c r="K64" s="258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</row>
    <row r="65" spans="1:36" ht="15.6" customHeight="1" x14ac:dyDescent="0.25">
      <c r="A65" s="248"/>
      <c r="B65" s="246"/>
      <c r="C65" s="246"/>
      <c r="D65" s="246"/>
      <c r="E65" s="30"/>
      <c r="F65" s="246"/>
      <c r="G65" s="246"/>
      <c r="H65" s="257"/>
      <c r="I65" s="246"/>
      <c r="J65" s="246"/>
      <c r="K65" s="258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</row>
    <row r="66" spans="1:36" ht="15.6" customHeight="1" x14ac:dyDescent="0.25">
      <c r="A66" s="248"/>
      <c r="B66" s="246"/>
      <c r="C66" s="246"/>
      <c r="D66" s="246"/>
      <c r="E66" s="30"/>
      <c r="F66" s="246"/>
      <c r="G66" s="246"/>
      <c r="H66" s="257"/>
      <c r="I66" s="246"/>
      <c r="J66" s="246"/>
      <c r="K66" s="258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</row>
    <row r="67" spans="1:36" ht="15.6" customHeight="1" x14ac:dyDescent="0.25">
      <c r="A67" s="248"/>
      <c r="B67" s="246"/>
      <c r="C67" s="246"/>
      <c r="D67" s="246"/>
      <c r="E67" s="30"/>
      <c r="F67" s="246"/>
      <c r="G67" s="246"/>
      <c r="H67" s="257"/>
      <c r="I67" s="246"/>
      <c r="J67" s="246"/>
      <c r="K67" s="258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</row>
    <row r="68" spans="1:36" ht="15.6" customHeight="1" x14ac:dyDescent="0.25">
      <c r="A68" s="248"/>
      <c r="B68" s="246"/>
      <c r="C68" s="246"/>
      <c r="D68" s="246"/>
      <c r="E68" s="30"/>
      <c r="F68" s="246"/>
      <c r="G68" s="246"/>
      <c r="H68" s="257"/>
      <c r="I68" s="246"/>
      <c r="J68" s="246"/>
      <c r="K68" s="258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</row>
    <row r="69" spans="1:36" s="260" customFormat="1" ht="15.6" customHeight="1" x14ac:dyDescent="0.25">
      <c r="A69" s="259"/>
      <c r="B69" s="246"/>
      <c r="C69" s="246"/>
      <c r="D69" s="246"/>
      <c r="E69" s="30"/>
      <c r="F69" s="246"/>
      <c r="G69" s="246"/>
      <c r="H69" s="257"/>
      <c r="I69" s="246"/>
      <c r="J69" s="246"/>
      <c r="K69" s="258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</row>
    <row r="70" spans="1:36" s="260" customFormat="1" ht="15.6" customHeight="1" x14ac:dyDescent="0.25">
      <c r="A70" s="259"/>
      <c r="B70" s="246"/>
      <c r="C70" s="246"/>
      <c r="D70" s="246"/>
      <c r="E70" s="30"/>
      <c r="F70" s="246"/>
      <c r="G70" s="246"/>
      <c r="H70" s="257"/>
      <c r="I70" s="246"/>
      <c r="J70" s="246"/>
      <c r="K70" s="258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</row>
    <row r="71" spans="1:36" ht="15.6" customHeight="1" x14ac:dyDescent="0.25">
      <c r="A71" s="248"/>
      <c r="B71" s="246"/>
      <c r="C71" s="246"/>
      <c r="D71" s="246"/>
      <c r="E71" s="30"/>
      <c r="F71" s="246"/>
      <c r="G71" s="246"/>
      <c r="H71" s="257"/>
      <c r="I71" s="246"/>
      <c r="J71" s="246"/>
      <c r="K71" s="258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</row>
    <row r="72" spans="1:36" ht="15.6" customHeight="1" x14ac:dyDescent="0.25">
      <c r="A72" s="248"/>
      <c r="B72" s="246"/>
      <c r="C72" s="246"/>
      <c r="D72" s="246"/>
      <c r="E72" s="30"/>
      <c r="F72" s="246"/>
      <c r="G72" s="246"/>
      <c r="H72" s="257"/>
      <c r="I72" s="246"/>
      <c r="J72" s="246"/>
      <c r="K72" s="258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</row>
    <row r="73" spans="1:36" ht="15.6" customHeight="1" x14ac:dyDescent="0.25">
      <c r="A73" s="248"/>
      <c r="B73" s="246"/>
      <c r="C73" s="246"/>
      <c r="D73" s="246"/>
      <c r="E73" s="30"/>
      <c r="F73" s="246"/>
      <c r="G73" s="246"/>
      <c r="H73" s="257"/>
      <c r="I73" s="246"/>
      <c r="J73" s="246"/>
      <c r="K73" s="258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</row>
    <row r="74" spans="1:36" ht="15.6" customHeight="1" x14ac:dyDescent="0.25">
      <c r="A74" s="248"/>
      <c r="B74" s="246"/>
      <c r="C74" s="246"/>
      <c r="D74" s="246"/>
      <c r="E74" s="30"/>
      <c r="F74" s="246"/>
      <c r="G74" s="246"/>
      <c r="H74" s="257"/>
      <c r="I74" s="246"/>
      <c r="J74" s="246"/>
      <c r="K74" s="258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</row>
    <row r="75" spans="1:36" ht="15.6" customHeight="1" x14ac:dyDescent="0.25">
      <c r="A75" s="248"/>
      <c r="B75" s="246"/>
      <c r="C75" s="246"/>
      <c r="D75" s="246"/>
      <c r="E75" s="30"/>
      <c r="F75" s="246"/>
      <c r="G75" s="246"/>
      <c r="H75" s="257"/>
      <c r="I75" s="246"/>
      <c r="J75" s="246"/>
      <c r="K75" s="258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</row>
    <row r="76" spans="1:36" ht="15.6" customHeight="1" x14ac:dyDescent="0.25">
      <c r="A76" s="248"/>
      <c r="B76" s="246"/>
      <c r="C76" s="246"/>
      <c r="D76" s="246"/>
      <c r="E76" s="30"/>
      <c r="F76" s="246"/>
      <c r="G76" s="246"/>
      <c r="H76" s="257"/>
      <c r="I76" s="246"/>
      <c r="J76" s="246"/>
      <c r="K76" s="258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</row>
    <row r="77" spans="1:36" ht="15.6" customHeight="1" x14ac:dyDescent="0.25">
      <c r="A77" s="248"/>
      <c r="B77" s="246"/>
      <c r="C77" s="246"/>
      <c r="D77" s="246"/>
      <c r="E77" s="30"/>
      <c r="F77" s="246"/>
      <c r="G77" s="246"/>
      <c r="H77" s="257"/>
      <c r="I77" s="246"/>
      <c r="J77" s="246"/>
      <c r="K77" s="258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</row>
    <row r="78" spans="1:36" ht="15.6" customHeight="1" x14ac:dyDescent="0.25">
      <c r="A78" s="248"/>
      <c r="B78" s="246"/>
      <c r="C78" s="246"/>
      <c r="D78" s="246"/>
      <c r="E78" s="30"/>
      <c r="F78" s="246"/>
      <c r="G78" s="246"/>
      <c r="H78" s="257"/>
      <c r="I78" s="246"/>
      <c r="J78" s="246"/>
      <c r="K78" s="258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</row>
    <row r="79" spans="1:36" ht="15.6" customHeight="1" x14ac:dyDescent="0.25">
      <c r="A79" s="248"/>
      <c r="B79" s="246"/>
      <c r="C79" s="246"/>
      <c r="D79" s="246"/>
      <c r="E79" s="30"/>
      <c r="F79" s="246"/>
      <c r="G79" s="246"/>
      <c r="H79" s="257"/>
      <c r="I79" s="246"/>
      <c r="J79" s="246"/>
      <c r="K79" s="258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</row>
    <row r="80" spans="1:36" ht="15.6" customHeight="1" x14ac:dyDescent="0.25">
      <c r="A80" s="248"/>
      <c r="B80" s="246"/>
      <c r="C80" s="246"/>
      <c r="D80" s="246"/>
      <c r="E80" s="30"/>
      <c r="F80" s="246"/>
      <c r="G80" s="246"/>
      <c r="H80" s="257"/>
      <c r="I80" s="246"/>
      <c r="J80" s="246"/>
      <c r="K80" s="258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</row>
    <row r="81" spans="1:36" ht="15.6" customHeight="1" x14ac:dyDescent="0.25">
      <c r="A81" s="248"/>
      <c r="B81" s="246"/>
      <c r="C81" s="246"/>
      <c r="D81" s="246"/>
      <c r="E81" s="30"/>
      <c r="F81" s="246"/>
      <c r="G81" s="246"/>
      <c r="H81" s="257"/>
      <c r="I81" s="246"/>
      <c r="J81" s="246"/>
      <c r="K81" s="258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</row>
    <row r="82" spans="1:36" ht="15.6" customHeight="1" x14ac:dyDescent="0.25">
      <c r="A82" s="248"/>
      <c r="B82" s="246"/>
      <c r="C82" s="246"/>
      <c r="D82" s="246"/>
      <c r="E82" s="30"/>
      <c r="F82" s="246"/>
      <c r="G82" s="246"/>
      <c r="H82" s="257"/>
      <c r="I82" s="246"/>
      <c r="J82" s="246"/>
      <c r="K82" s="258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</row>
    <row r="83" spans="1:36" ht="15.6" customHeight="1" x14ac:dyDescent="0.25">
      <c r="A83" s="248"/>
      <c r="B83" s="246"/>
      <c r="C83" s="246"/>
      <c r="D83" s="246"/>
      <c r="E83" s="30"/>
      <c r="F83" s="246"/>
      <c r="G83" s="246"/>
      <c r="H83" s="257"/>
      <c r="I83" s="246"/>
      <c r="J83" s="246"/>
      <c r="K83" s="258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</row>
    <row r="84" spans="1:36" ht="15.6" customHeight="1" x14ac:dyDescent="0.25">
      <c r="A84" s="248"/>
      <c r="B84" s="246"/>
      <c r="C84" s="246"/>
      <c r="D84" s="246"/>
      <c r="E84" s="30"/>
      <c r="F84" s="246"/>
      <c r="G84" s="246"/>
      <c r="H84" s="257"/>
      <c r="I84" s="246"/>
      <c r="J84" s="246"/>
      <c r="K84" s="258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</row>
    <row r="85" spans="1:36" ht="15.6" customHeight="1" x14ac:dyDescent="0.25">
      <c r="A85" s="248"/>
      <c r="B85" s="246"/>
      <c r="C85" s="246"/>
      <c r="D85" s="246"/>
      <c r="E85" s="30"/>
      <c r="F85" s="246"/>
      <c r="G85" s="246"/>
      <c r="H85" s="257"/>
      <c r="I85" s="246"/>
      <c r="J85" s="246"/>
      <c r="K85" s="258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</row>
    <row r="86" spans="1:36" ht="15.6" customHeight="1" x14ac:dyDescent="0.25">
      <c r="A86" s="248"/>
      <c r="B86" s="246"/>
      <c r="C86" s="246"/>
      <c r="D86" s="246"/>
      <c r="E86" s="30"/>
      <c r="F86" s="246"/>
      <c r="G86" s="246"/>
      <c r="H86" s="257"/>
      <c r="I86" s="246"/>
      <c r="J86" s="246"/>
      <c r="K86" s="258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</row>
    <row r="87" spans="1:36" ht="15.6" customHeight="1" x14ac:dyDescent="0.25">
      <c r="A87" s="248"/>
      <c r="B87" s="246"/>
      <c r="C87" s="246"/>
      <c r="D87" s="246"/>
      <c r="E87" s="30"/>
      <c r="F87" s="246"/>
      <c r="G87" s="246"/>
      <c r="H87" s="257"/>
      <c r="I87" s="246"/>
      <c r="J87" s="246"/>
      <c r="K87" s="258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</row>
    <row r="88" spans="1:36" ht="15.6" customHeight="1" x14ac:dyDescent="0.25">
      <c r="A88" s="248"/>
      <c r="B88" s="246"/>
      <c r="C88" s="246"/>
      <c r="D88" s="246"/>
      <c r="E88" s="30"/>
      <c r="F88" s="246"/>
      <c r="G88" s="246"/>
      <c r="H88" s="257"/>
      <c r="I88" s="246"/>
      <c r="J88" s="246"/>
      <c r="K88" s="258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</row>
    <row r="89" spans="1:36" ht="15.6" customHeight="1" x14ac:dyDescent="0.25">
      <c r="A89" s="248"/>
      <c r="B89" s="246"/>
      <c r="C89" s="246"/>
      <c r="D89" s="246"/>
      <c r="E89" s="30"/>
      <c r="F89" s="246"/>
      <c r="G89" s="246"/>
      <c r="H89" s="257"/>
      <c r="I89" s="246"/>
      <c r="J89" s="246"/>
      <c r="K89" s="258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</row>
    <row r="90" spans="1:36" ht="15.6" customHeight="1" x14ac:dyDescent="0.25">
      <c r="A90" s="248"/>
      <c r="B90" s="246"/>
      <c r="C90" s="246"/>
      <c r="D90" s="246"/>
      <c r="E90" s="30"/>
      <c r="F90" s="246"/>
      <c r="G90" s="246"/>
      <c r="H90" s="257"/>
      <c r="I90" s="246"/>
      <c r="J90" s="246"/>
      <c r="K90" s="258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</row>
    <row r="91" spans="1:36" ht="15.6" customHeight="1" x14ac:dyDescent="0.25">
      <c r="A91" s="248"/>
      <c r="B91" s="246"/>
      <c r="C91" s="246"/>
      <c r="D91" s="246"/>
      <c r="E91" s="30"/>
      <c r="F91" s="246"/>
      <c r="G91" s="246"/>
      <c r="H91" s="257"/>
      <c r="I91" s="246"/>
      <c r="J91" s="246"/>
      <c r="K91" s="258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</row>
    <row r="92" spans="1:36" ht="15.6" customHeight="1" x14ac:dyDescent="0.25">
      <c r="A92" s="248"/>
      <c r="B92" s="246"/>
      <c r="C92" s="246"/>
      <c r="D92" s="246"/>
      <c r="E92" s="30"/>
      <c r="F92" s="246"/>
      <c r="G92" s="246"/>
      <c r="H92" s="257"/>
      <c r="I92" s="246"/>
      <c r="J92" s="246"/>
      <c r="K92" s="258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</row>
    <row r="93" spans="1:36" s="260" customFormat="1" ht="15.6" customHeight="1" x14ac:dyDescent="0.25">
      <c r="A93" s="259"/>
      <c r="B93" s="246"/>
      <c r="C93" s="246"/>
      <c r="D93" s="246"/>
      <c r="E93" s="30"/>
      <c r="F93" s="246"/>
      <c r="G93" s="246"/>
      <c r="H93" s="257"/>
      <c r="I93" s="246"/>
      <c r="J93" s="246"/>
      <c r="K93" s="258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</row>
    <row r="94" spans="1:36" s="260" customFormat="1" ht="15.6" customHeight="1" x14ac:dyDescent="0.25">
      <c r="A94" s="259"/>
      <c r="B94" s="246"/>
      <c r="C94" s="246"/>
      <c r="D94" s="246"/>
      <c r="E94" s="30"/>
      <c r="F94" s="246"/>
      <c r="G94" s="246"/>
      <c r="H94" s="257"/>
      <c r="I94" s="246"/>
      <c r="J94" s="246"/>
      <c r="K94" s="258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</row>
    <row r="95" spans="1:36" s="260" customFormat="1" ht="15.6" customHeight="1" x14ac:dyDescent="0.25">
      <c r="A95" s="259"/>
      <c r="B95" s="246"/>
      <c r="C95" s="246"/>
      <c r="D95" s="246"/>
      <c r="E95" s="30"/>
      <c r="F95" s="246"/>
      <c r="G95" s="246"/>
      <c r="H95" s="257"/>
      <c r="I95" s="246"/>
      <c r="J95" s="246"/>
      <c r="K95" s="258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</row>
    <row r="96" spans="1:36" s="260" customFormat="1" ht="15.6" customHeight="1" x14ac:dyDescent="0.25">
      <c r="A96" s="259"/>
      <c r="B96" s="246"/>
      <c r="C96" s="246"/>
      <c r="D96" s="246"/>
      <c r="E96" s="30"/>
      <c r="F96" s="246"/>
      <c r="G96" s="246"/>
      <c r="H96" s="257"/>
      <c r="I96" s="246"/>
      <c r="J96" s="246"/>
      <c r="K96" s="258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</row>
    <row r="97" spans="1:36" s="260" customFormat="1" ht="15.6" customHeight="1" x14ac:dyDescent="0.25">
      <c r="A97" s="259"/>
      <c r="B97" s="246"/>
      <c r="C97" s="246"/>
      <c r="D97" s="246"/>
      <c r="E97" s="30"/>
      <c r="F97" s="246"/>
      <c r="G97" s="246"/>
      <c r="H97" s="257"/>
      <c r="I97" s="246"/>
      <c r="J97" s="246"/>
      <c r="K97" s="258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</row>
    <row r="98" spans="1:36" s="260" customFormat="1" ht="15.6" customHeight="1" x14ac:dyDescent="0.25">
      <c r="A98" s="259"/>
      <c r="B98" s="246"/>
      <c r="C98" s="246"/>
      <c r="D98" s="246"/>
      <c r="E98" s="30"/>
      <c r="F98" s="246"/>
      <c r="G98" s="246"/>
      <c r="H98" s="257"/>
      <c r="I98" s="246"/>
      <c r="J98" s="246"/>
      <c r="K98" s="258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</row>
    <row r="99" spans="1:36" s="260" customFormat="1" ht="15.6" customHeight="1" x14ac:dyDescent="0.25">
      <c r="A99" s="259"/>
      <c r="B99" s="246"/>
      <c r="C99" s="246"/>
      <c r="D99" s="246"/>
      <c r="E99" s="30"/>
      <c r="F99" s="246"/>
      <c r="G99" s="246"/>
      <c r="H99" s="257"/>
      <c r="I99" s="246"/>
      <c r="J99" s="246"/>
      <c r="K99" s="258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</row>
    <row r="100" spans="1:36" s="260" customFormat="1" ht="15.6" customHeight="1" x14ac:dyDescent="0.25">
      <c r="A100" s="259"/>
      <c r="B100" s="246"/>
      <c r="C100" s="246"/>
      <c r="D100" s="246"/>
      <c r="E100" s="30"/>
      <c r="F100" s="246"/>
      <c r="G100" s="246"/>
      <c r="H100" s="257"/>
      <c r="I100" s="246"/>
      <c r="J100" s="246"/>
      <c r="K100" s="258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</row>
    <row r="101" spans="1:36" s="260" customFormat="1" ht="15.6" customHeight="1" x14ac:dyDescent="0.25">
      <c r="A101" s="259"/>
      <c r="B101" s="246"/>
      <c r="C101" s="246"/>
      <c r="D101" s="246"/>
      <c r="E101" s="30"/>
      <c r="F101" s="246"/>
      <c r="G101" s="246"/>
      <c r="H101" s="257"/>
      <c r="I101" s="246"/>
      <c r="J101" s="246"/>
      <c r="K101" s="258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</row>
    <row r="102" spans="1:36" s="260" customFormat="1" ht="15.6" customHeight="1" x14ac:dyDescent="0.25">
      <c r="A102" s="259"/>
      <c r="B102" s="246"/>
      <c r="C102" s="246"/>
      <c r="D102" s="246"/>
      <c r="E102" s="30"/>
      <c r="F102" s="246"/>
      <c r="G102" s="246"/>
      <c r="H102" s="257"/>
      <c r="I102" s="246"/>
      <c r="J102" s="246"/>
      <c r="K102" s="258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</row>
    <row r="103" spans="1:36" s="260" customFormat="1" ht="15.6" customHeight="1" x14ac:dyDescent="0.25">
      <c r="A103" s="259"/>
      <c r="B103" s="246"/>
      <c r="C103" s="246"/>
      <c r="D103" s="246"/>
      <c r="E103" s="30"/>
      <c r="F103" s="246"/>
      <c r="G103" s="246"/>
      <c r="H103" s="257"/>
      <c r="I103" s="246"/>
      <c r="J103" s="246"/>
      <c r="K103" s="258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</row>
    <row r="104" spans="1:36" s="260" customFormat="1" ht="15.6" customHeight="1" x14ac:dyDescent="0.25">
      <c r="A104" s="259"/>
      <c r="B104" s="261"/>
      <c r="C104" s="261"/>
      <c r="D104" s="261"/>
      <c r="E104" s="26"/>
      <c r="F104" s="261"/>
      <c r="G104" s="261"/>
      <c r="H104" s="262"/>
      <c r="I104" s="261"/>
      <c r="J104" s="261"/>
      <c r="K104" s="263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46"/>
      <c r="AE104" s="246"/>
      <c r="AF104" s="246"/>
      <c r="AG104" s="246"/>
      <c r="AH104" s="246"/>
      <c r="AI104" s="246"/>
      <c r="AJ104" s="246"/>
    </row>
    <row r="105" spans="1:36" s="260" customFormat="1" ht="15.6" customHeight="1" x14ac:dyDescent="0.25">
      <c r="A105" s="259"/>
      <c r="B105" s="261"/>
      <c r="C105" s="261"/>
      <c r="D105" s="261"/>
      <c r="E105" s="26"/>
      <c r="F105" s="261"/>
      <c r="G105" s="261"/>
      <c r="H105" s="262"/>
      <c r="I105" s="261"/>
      <c r="J105" s="261"/>
      <c r="K105" s="263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46"/>
      <c r="AE105" s="246"/>
      <c r="AF105" s="246"/>
      <c r="AG105" s="246"/>
      <c r="AH105" s="246"/>
      <c r="AI105" s="246"/>
      <c r="AJ105" s="246"/>
    </row>
    <row r="106" spans="1:36" s="260" customFormat="1" ht="15.6" customHeight="1" x14ac:dyDescent="0.25">
      <c r="A106" s="259"/>
      <c r="B106" s="261"/>
      <c r="C106" s="261"/>
      <c r="D106" s="261"/>
      <c r="E106" s="26"/>
      <c r="F106" s="261"/>
      <c r="G106" s="261"/>
      <c r="H106" s="262"/>
      <c r="I106" s="261"/>
      <c r="J106" s="261"/>
      <c r="K106" s="263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46"/>
      <c r="AE106" s="246"/>
      <c r="AF106" s="246"/>
      <c r="AG106" s="246"/>
      <c r="AH106" s="246"/>
      <c r="AI106" s="246"/>
      <c r="AJ106" s="246"/>
    </row>
    <row r="107" spans="1:36" s="260" customFormat="1" ht="15.6" customHeight="1" x14ac:dyDescent="0.25">
      <c r="A107" s="259"/>
      <c r="B107" s="261"/>
      <c r="C107" s="261"/>
      <c r="D107" s="261"/>
      <c r="E107" s="26"/>
      <c r="F107" s="261"/>
      <c r="G107" s="261"/>
      <c r="H107" s="262"/>
      <c r="I107" s="261"/>
      <c r="J107" s="261"/>
      <c r="K107" s="263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46"/>
      <c r="AE107" s="246"/>
      <c r="AF107" s="246"/>
      <c r="AG107" s="246"/>
      <c r="AH107" s="246"/>
      <c r="AI107" s="246"/>
      <c r="AJ107" s="246"/>
    </row>
    <row r="108" spans="1:36" s="260" customFormat="1" ht="15.6" customHeight="1" x14ac:dyDescent="0.25">
      <c r="A108" s="259"/>
      <c r="B108" s="261"/>
      <c r="C108" s="261"/>
      <c r="D108" s="261"/>
      <c r="E108" s="26"/>
      <c r="F108" s="261"/>
      <c r="G108" s="261"/>
      <c r="H108" s="262"/>
      <c r="I108" s="261"/>
      <c r="J108" s="261"/>
      <c r="K108" s="263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46"/>
      <c r="AE108" s="246"/>
      <c r="AF108" s="246"/>
      <c r="AG108" s="246"/>
      <c r="AH108" s="246"/>
      <c r="AI108" s="246"/>
      <c r="AJ108" s="246"/>
    </row>
    <row r="109" spans="1:36" s="260" customFormat="1" ht="15.6" customHeight="1" x14ac:dyDescent="0.25">
      <c r="A109" s="259"/>
      <c r="B109" s="261"/>
      <c r="C109" s="261"/>
      <c r="D109" s="261"/>
      <c r="E109" s="26"/>
      <c r="F109" s="261"/>
      <c r="G109" s="261"/>
      <c r="H109" s="262"/>
      <c r="I109" s="261"/>
      <c r="J109" s="261"/>
      <c r="K109" s="263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46"/>
      <c r="AE109" s="246"/>
      <c r="AF109" s="246"/>
      <c r="AG109" s="246"/>
      <c r="AH109" s="246"/>
      <c r="AI109" s="246"/>
      <c r="AJ109" s="246"/>
    </row>
    <row r="110" spans="1:36" s="260" customFormat="1" ht="15.6" customHeight="1" x14ac:dyDescent="0.25">
      <c r="A110" s="259"/>
      <c r="B110" s="261"/>
      <c r="C110" s="261"/>
      <c r="D110" s="261"/>
      <c r="E110" s="26"/>
      <c r="F110" s="261"/>
      <c r="G110" s="261"/>
      <c r="H110" s="262"/>
      <c r="I110" s="261"/>
      <c r="J110" s="261"/>
      <c r="K110" s="263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46"/>
      <c r="AE110" s="246"/>
      <c r="AF110" s="246"/>
      <c r="AG110" s="246"/>
      <c r="AH110" s="246"/>
      <c r="AI110" s="246"/>
      <c r="AJ110" s="246"/>
    </row>
    <row r="111" spans="1:36" s="260" customFormat="1" ht="15.6" customHeight="1" x14ac:dyDescent="0.25">
      <c r="A111" s="259"/>
      <c r="B111" s="261"/>
      <c r="C111" s="261"/>
      <c r="D111" s="261"/>
      <c r="E111" s="26"/>
      <c r="F111" s="261"/>
      <c r="G111" s="261"/>
      <c r="H111" s="262"/>
      <c r="I111" s="261"/>
      <c r="J111" s="261"/>
      <c r="K111" s="263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46"/>
      <c r="AE111" s="246"/>
      <c r="AF111" s="246"/>
      <c r="AG111" s="246"/>
      <c r="AH111" s="246"/>
      <c r="AI111" s="246"/>
      <c r="AJ111" s="246"/>
    </row>
    <row r="112" spans="1:36" s="260" customFormat="1" ht="15.6" customHeight="1" x14ac:dyDescent="0.25">
      <c r="A112" s="259"/>
      <c r="B112" s="261"/>
      <c r="C112" s="261"/>
      <c r="D112" s="261"/>
      <c r="E112" s="26"/>
      <c r="F112" s="261"/>
      <c r="G112" s="261"/>
      <c r="H112" s="262"/>
      <c r="I112" s="261"/>
      <c r="J112" s="261"/>
      <c r="K112" s="263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46"/>
      <c r="AE112" s="246"/>
      <c r="AF112" s="246"/>
      <c r="AG112" s="246"/>
      <c r="AH112" s="246"/>
      <c r="AI112" s="246"/>
      <c r="AJ112" s="246"/>
    </row>
    <row r="113" spans="1:36" s="260" customFormat="1" ht="15.6" customHeight="1" x14ac:dyDescent="0.25">
      <c r="A113" s="259"/>
      <c r="B113" s="261"/>
      <c r="C113" s="261"/>
      <c r="D113" s="261"/>
      <c r="E113" s="26"/>
      <c r="F113" s="261"/>
      <c r="G113" s="261"/>
      <c r="H113" s="262"/>
      <c r="I113" s="261"/>
      <c r="J113" s="261"/>
      <c r="K113" s="263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46"/>
      <c r="AE113" s="246"/>
      <c r="AF113" s="246"/>
      <c r="AG113" s="246"/>
      <c r="AH113" s="246"/>
      <c r="AI113" s="246"/>
      <c r="AJ113" s="246"/>
    </row>
    <row r="114" spans="1:36" s="260" customFormat="1" ht="15.6" customHeight="1" x14ac:dyDescent="0.25">
      <c r="A114" s="259"/>
      <c r="B114" s="261"/>
      <c r="C114" s="261"/>
      <c r="D114" s="261"/>
      <c r="E114" s="26"/>
      <c r="F114" s="261"/>
      <c r="G114" s="261"/>
      <c r="H114" s="262"/>
      <c r="I114" s="261"/>
      <c r="J114" s="261"/>
      <c r="K114" s="263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46"/>
      <c r="AE114" s="246"/>
      <c r="AF114" s="246"/>
      <c r="AG114" s="246"/>
      <c r="AH114" s="246"/>
      <c r="AI114" s="246"/>
      <c r="AJ114" s="246"/>
    </row>
    <row r="115" spans="1:36" s="260" customFormat="1" ht="15.6" customHeight="1" x14ac:dyDescent="0.25">
      <c r="A115" s="259"/>
      <c r="B115" s="261"/>
      <c r="C115" s="261"/>
      <c r="D115" s="261"/>
      <c r="E115" s="26"/>
      <c r="F115" s="261"/>
      <c r="G115" s="261"/>
      <c r="H115" s="262"/>
      <c r="I115" s="261"/>
      <c r="J115" s="261"/>
      <c r="K115" s="263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46"/>
      <c r="AE115" s="246"/>
      <c r="AF115" s="246"/>
      <c r="AG115" s="246"/>
      <c r="AH115" s="246"/>
      <c r="AI115" s="246"/>
      <c r="AJ115" s="246"/>
    </row>
    <row r="116" spans="1:36" s="260" customFormat="1" ht="15.6" customHeight="1" x14ac:dyDescent="0.25">
      <c r="A116" s="259"/>
      <c r="B116" s="261"/>
      <c r="C116" s="261"/>
      <c r="D116" s="261"/>
      <c r="E116" s="26"/>
      <c r="F116" s="261"/>
      <c r="G116" s="261"/>
      <c r="H116" s="262"/>
      <c r="I116" s="261"/>
      <c r="J116" s="261"/>
      <c r="K116" s="263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46"/>
      <c r="AE116" s="246"/>
      <c r="AF116" s="246"/>
      <c r="AG116" s="246"/>
      <c r="AH116" s="246"/>
      <c r="AI116" s="246"/>
      <c r="AJ116" s="246"/>
    </row>
    <row r="117" spans="1:36" s="260" customFormat="1" ht="15.6" customHeight="1" x14ac:dyDescent="0.25">
      <c r="A117" s="259"/>
      <c r="B117" s="261"/>
      <c r="C117" s="261"/>
      <c r="D117" s="261"/>
      <c r="E117" s="26"/>
      <c r="F117" s="261"/>
      <c r="G117" s="261"/>
      <c r="H117" s="262"/>
      <c r="I117" s="261"/>
      <c r="J117" s="261"/>
      <c r="K117" s="263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46"/>
      <c r="AE117" s="246"/>
      <c r="AF117" s="246"/>
      <c r="AG117" s="246"/>
      <c r="AH117" s="246"/>
      <c r="AI117" s="246"/>
      <c r="AJ117" s="246"/>
    </row>
    <row r="118" spans="1:36" s="260" customFormat="1" ht="15.6" customHeight="1" x14ac:dyDescent="0.25">
      <c r="A118" s="259"/>
      <c r="B118" s="261"/>
      <c r="C118" s="261"/>
      <c r="D118" s="261"/>
      <c r="E118" s="26"/>
      <c r="F118" s="261"/>
      <c r="G118" s="261"/>
      <c r="H118" s="262"/>
      <c r="I118" s="261"/>
      <c r="J118" s="261"/>
      <c r="K118" s="263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46"/>
      <c r="AE118" s="246"/>
      <c r="AF118" s="246"/>
      <c r="AG118" s="246"/>
      <c r="AH118" s="246"/>
      <c r="AI118" s="246"/>
      <c r="AJ118" s="246"/>
    </row>
    <row r="119" spans="1:36" s="260" customFormat="1" ht="15.6" customHeight="1" x14ac:dyDescent="0.25">
      <c r="A119" s="259"/>
      <c r="B119" s="261"/>
      <c r="C119" s="261"/>
      <c r="D119" s="261"/>
      <c r="E119" s="26"/>
      <c r="F119" s="261"/>
      <c r="G119" s="261"/>
      <c r="H119" s="262"/>
      <c r="I119" s="261"/>
      <c r="J119" s="261"/>
      <c r="K119" s="263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46"/>
      <c r="AE119" s="246"/>
      <c r="AF119" s="246"/>
      <c r="AG119" s="246"/>
      <c r="AH119" s="246"/>
      <c r="AI119" s="246"/>
      <c r="AJ119" s="246"/>
    </row>
    <row r="120" spans="1:36" s="260" customFormat="1" ht="15.6" customHeight="1" x14ac:dyDescent="0.25">
      <c r="A120" s="259"/>
      <c r="B120" s="261"/>
      <c r="C120" s="261"/>
      <c r="D120" s="261"/>
      <c r="E120" s="26"/>
      <c r="F120" s="261"/>
      <c r="G120" s="261"/>
      <c r="H120" s="262"/>
      <c r="I120" s="261"/>
      <c r="J120" s="261"/>
      <c r="K120" s="263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46"/>
      <c r="AE120" s="246"/>
      <c r="AF120" s="246"/>
      <c r="AG120" s="246"/>
      <c r="AH120" s="246"/>
      <c r="AI120" s="246"/>
      <c r="AJ120" s="246"/>
    </row>
    <row r="121" spans="1:36" s="260" customFormat="1" ht="15.6" customHeight="1" x14ac:dyDescent="0.25">
      <c r="A121" s="259"/>
      <c r="B121" s="261"/>
      <c r="C121" s="261"/>
      <c r="D121" s="261"/>
      <c r="E121" s="26"/>
      <c r="F121" s="261"/>
      <c r="G121" s="261"/>
      <c r="H121" s="262"/>
      <c r="I121" s="261"/>
      <c r="J121" s="261"/>
      <c r="K121" s="263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46"/>
      <c r="AE121" s="246"/>
      <c r="AF121" s="246"/>
      <c r="AG121" s="246"/>
      <c r="AH121" s="246"/>
      <c r="AI121" s="246"/>
      <c r="AJ121" s="246"/>
    </row>
    <row r="122" spans="1:36" s="260" customFormat="1" ht="15.6" customHeight="1" x14ac:dyDescent="0.25">
      <c r="A122" s="259"/>
      <c r="B122" s="261"/>
      <c r="C122" s="261"/>
      <c r="D122" s="261"/>
      <c r="E122" s="26"/>
      <c r="F122" s="261"/>
      <c r="G122" s="261"/>
      <c r="H122" s="262"/>
      <c r="I122" s="261"/>
      <c r="J122" s="261"/>
      <c r="K122" s="263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46"/>
      <c r="AE122" s="246"/>
      <c r="AF122" s="246"/>
      <c r="AG122" s="246"/>
      <c r="AH122" s="246"/>
      <c r="AI122" s="246"/>
      <c r="AJ122" s="246"/>
    </row>
    <row r="123" spans="1:36" s="260" customFormat="1" ht="15.6" customHeight="1" x14ac:dyDescent="0.25">
      <c r="A123" s="259"/>
      <c r="B123" s="261"/>
      <c r="C123" s="261"/>
      <c r="D123" s="261"/>
      <c r="E123" s="26"/>
      <c r="F123" s="261"/>
      <c r="G123" s="261"/>
      <c r="H123" s="262"/>
      <c r="I123" s="261"/>
      <c r="J123" s="261"/>
      <c r="K123" s="263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46"/>
      <c r="AE123" s="246"/>
      <c r="AF123" s="246"/>
      <c r="AG123" s="246"/>
      <c r="AH123" s="246"/>
      <c r="AI123" s="246"/>
      <c r="AJ123" s="246"/>
    </row>
    <row r="124" spans="1:36" s="260" customFormat="1" ht="15.6" customHeight="1" x14ac:dyDescent="0.25">
      <c r="A124" s="259"/>
      <c r="B124" s="261"/>
      <c r="C124" s="261"/>
      <c r="D124" s="261"/>
      <c r="E124" s="26"/>
      <c r="F124" s="261"/>
      <c r="G124" s="261"/>
      <c r="H124" s="262"/>
      <c r="I124" s="261"/>
      <c r="J124" s="261"/>
      <c r="K124" s="263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46"/>
      <c r="AE124" s="246"/>
      <c r="AF124" s="246"/>
      <c r="AG124" s="246"/>
      <c r="AH124" s="246"/>
      <c r="AI124" s="246"/>
      <c r="AJ124" s="246"/>
    </row>
    <row r="125" spans="1:36" s="260" customFormat="1" ht="15.6" customHeight="1" x14ac:dyDescent="0.25">
      <c r="A125" s="259"/>
      <c r="B125" s="261"/>
      <c r="C125" s="261"/>
      <c r="D125" s="261"/>
      <c r="E125" s="26"/>
      <c r="F125" s="261"/>
      <c r="G125" s="261"/>
      <c r="H125" s="262"/>
      <c r="I125" s="261"/>
      <c r="J125" s="261"/>
      <c r="K125" s="263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46"/>
      <c r="AE125" s="246"/>
      <c r="AF125" s="246"/>
      <c r="AG125" s="246"/>
      <c r="AH125" s="246"/>
      <c r="AI125" s="246"/>
      <c r="AJ125" s="246"/>
    </row>
    <row r="126" spans="1:36" s="260" customFormat="1" ht="15.6" customHeight="1" x14ac:dyDescent="0.25">
      <c r="A126" s="259"/>
      <c r="B126" s="261"/>
      <c r="C126" s="261"/>
      <c r="D126" s="261"/>
      <c r="E126" s="26"/>
      <c r="F126" s="261"/>
      <c r="G126" s="261"/>
      <c r="H126" s="262"/>
      <c r="I126" s="261"/>
      <c r="J126" s="261"/>
      <c r="K126" s="263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46"/>
      <c r="AE126" s="246"/>
      <c r="AF126" s="246"/>
      <c r="AG126" s="246"/>
      <c r="AH126" s="246"/>
      <c r="AI126" s="246"/>
      <c r="AJ126" s="246"/>
    </row>
    <row r="127" spans="1:36" s="260" customFormat="1" ht="15.6" customHeight="1" x14ac:dyDescent="0.25">
      <c r="A127" s="259"/>
      <c r="B127" s="261"/>
      <c r="C127" s="261"/>
      <c r="D127" s="261"/>
      <c r="E127" s="26"/>
      <c r="F127" s="261"/>
      <c r="G127" s="261"/>
      <c r="H127" s="262"/>
      <c r="I127" s="261"/>
      <c r="J127" s="261"/>
      <c r="K127" s="263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46"/>
      <c r="AE127" s="246"/>
      <c r="AF127" s="246"/>
      <c r="AG127" s="246"/>
      <c r="AH127" s="246"/>
      <c r="AI127" s="246"/>
      <c r="AJ127" s="246"/>
    </row>
    <row r="128" spans="1:36" s="260" customFormat="1" ht="15.6" customHeight="1" x14ac:dyDescent="0.25">
      <c r="A128" s="259"/>
      <c r="B128" s="261"/>
      <c r="C128" s="261"/>
      <c r="D128" s="261"/>
      <c r="E128" s="26"/>
      <c r="F128" s="261"/>
      <c r="G128" s="261"/>
      <c r="H128" s="262"/>
      <c r="I128" s="261"/>
      <c r="J128" s="261"/>
      <c r="K128" s="263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46"/>
      <c r="AE128" s="246"/>
      <c r="AF128" s="246"/>
      <c r="AG128" s="246"/>
      <c r="AH128" s="246"/>
      <c r="AI128" s="246"/>
      <c r="AJ128" s="246"/>
    </row>
    <row r="129" spans="1:36" s="260" customFormat="1" ht="15.6" customHeight="1" x14ac:dyDescent="0.25">
      <c r="A129" s="259"/>
      <c r="B129" s="261"/>
      <c r="C129" s="261"/>
      <c r="D129" s="261"/>
      <c r="E129" s="26"/>
      <c r="F129" s="261"/>
      <c r="G129" s="261"/>
      <c r="H129" s="262"/>
      <c r="I129" s="261"/>
      <c r="J129" s="261"/>
      <c r="K129" s="263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46"/>
      <c r="AE129" s="246"/>
      <c r="AF129" s="246"/>
      <c r="AG129" s="246"/>
      <c r="AH129" s="246"/>
      <c r="AI129" s="246"/>
      <c r="AJ129" s="246"/>
    </row>
    <row r="130" spans="1:36" s="260" customFormat="1" ht="15.6" customHeight="1" x14ac:dyDescent="0.25">
      <c r="A130" s="259"/>
      <c r="B130" s="261"/>
      <c r="C130" s="261"/>
      <c r="D130" s="261"/>
      <c r="E130" s="26"/>
      <c r="F130" s="261"/>
      <c r="G130" s="261"/>
      <c r="H130" s="262"/>
      <c r="I130" s="261"/>
      <c r="J130" s="261"/>
      <c r="K130" s="263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46"/>
      <c r="AE130" s="246"/>
      <c r="AF130" s="246"/>
      <c r="AG130" s="246"/>
      <c r="AH130" s="246"/>
      <c r="AI130" s="246"/>
      <c r="AJ130" s="246"/>
    </row>
    <row r="131" spans="1:36" s="260" customFormat="1" ht="15.6" customHeight="1" x14ac:dyDescent="0.25">
      <c r="A131" s="259"/>
      <c r="B131" s="261"/>
      <c r="C131" s="261"/>
      <c r="D131" s="261"/>
      <c r="E131" s="26"/>
      <c r="F131" s="261"/>
      <c r="G131" s="261"/>
      <c r="H131" s="262"/>
      <c r="I131" s="261"/>
      <c r="J131" s="261"/>
      <c r="K131" s="263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46"/>
      <c r="AE131" s="246"/>
      <c r="AF131" s="246"/>
      <c r="AG131" s="246"/>
      <c r="AH131" s="246"/>
      <c r="AI131" s="246"/>
      <c r="AJ131" s="246"/>
    </row>
    <row r="132" spans="1:36" s="260" customFormat="1" ht="15.6" customHeight="1" x14ac:dyDescent="0.25">
      <c r="A132" s="259"/>
      <c r="B132" s="261"/>
      <c r="C132" s="261"/>
      <c r="D132" s="261"/>
      <c r="E132" s="26"/>
      <c r="F132" s="261"/>
      <c r="G132" s="261"/>
      <c r="H132" s="262"/>
      <c r="I132" s="261"/>
      <c r="J132" s="261"/>
      <c r="K132" s="263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46"/>
      <c r="AE132" s="246"/>
      <c r="AF132" s="246"/>
      <c r="AG132" s="246"/>
      <c r="AH132" s="246"/>
      <c r="AI132" s="246"/>
      <c r="AJ132" s="246"/>
    </row>
    <row r="133" spans="1:36" s="260" customFormat="1" ht="15.6" customHeight="1" x14ac:dyDescent="0.25">
      <c r="A133" s="259"/>
      <c r="B133" s="261"/>
      <c r="C133" s="261"/>
      <c r="D133" s="261"/>
      <c r="E133" s="26"/>
      <c r="F133" s="261"/>
      <c r="G133" s="261"/>
      <c r="H133" s="262"/>
      <c r="I133" s="261"/>
      <c r="J133" s="261"/>
      <c r="K133" s="263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46"/>
      <c r="AE133" s="246"/>
      <c r="AF133" s="246"/>
      <c r="AG133" s="246"/>
      <c r="AH133" s="246"/>
      <c r="AI133" s="246"/>
      <c r="AJ133" s="246"/>
    </row>
    <row r="134" spans="1:36" s="260" customFormat="1" ht="15.6" customHeight="1" x14ac:dyDescent="0.25">
      <c r="A134" s="259"/>
      <c r="B134" s="261"/>
      <c r="C134" s="261"/>
      <c r="D134" s="261"/>
      <c r="E134" s="26"/>
      <c r="F134" s="261"/>
      <c r="G134" s="261"/>
      <c r="H134" s="262"/>
      <c r="I134" s="261"/>
      <c r="J134" s="261"/>
      <c r="K134" s="263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46"/>
      <c r="AE134" s="246"/>
      <c r="AF134" s="246"/>
      <c r="AG134" s="246"/>
      <c r="AH134" s="246"/>
      <c r="AI134" s="246"/>
      <c r="AJ134" s="246"/>
    </row>
    <row r="135" spans="1:36" s="260" customFormat="1" ht="15.6" customHeight="1" x14ac:dyDescent="0.25">
      <c r="A135" s="259"/>
      <c r="B135" s="261"/>
      <c r="C135" s="261"/>
      <c r="D135" s="261"/>
      <c r="E135" s="26"/>
      <c r="F135" s="261"/>
      <c r="G135" s="261"/>
      <c r="H135" s="262"/>
      <c r="I135" s="261"/>
      <c r="J135" s="261"/>
      <c r="K135" s="263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46"/>
      <c r="AE135" s="246"/>
      <c r="AF135" s="246"/>
      <c r="AG135" s="246"/>
      <c r="AH135" s="246"/>
      <c r="AI135" s="246"/>
      <c r="AJ135" s="246"/>
    </row>
    <row r="136" spans="1:36" s="260" customFormat="1" ht="15.6" customHeight="1" x14ac:dyDescent="0.25">
      <c r="A136" s="259"/>
      <c r="B136" s="261"/>
      <c r="C136" s="261"/>
      <c r="D136" s="261"/>
      <c r="E136" s="26"/>
      <c r="F136" s="261"/>
      <c r="G136" s="261"/>
      <c r="H136" s="262"/>
      <c r="I136" s="261"/>
      <c r="J136" s="261"/>
      <c r="K136" s="263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46"/>
      <c r="AE136" s="246"/>
      <c r="AF136" s="246"/>
      <c r="AG136" s="246"/>
      <c r="AH136" s="246"/>
      <c r="AI136" s="246"/>
      <c r="AJ136" s="246"/>
    </row>
    <row r="137" spans="1:36" s="260" customFormat="1" ht="15.6" customHeight="1" x14ac:dyDescent="0.25">
      <c r="A137" s="259"/>
      <c r="B137" s="261"/>
      <c r="C137" s="261"/>
      <c r="D137" s="261"/>
      <c r="E137" s="26"/>
      <c r="F137" s="261"/>
      <c r="G137" s="261"/>
      <c r="H137" s="262"/>
      <c r="I137" s="261"/>
      <c r="J137" s="261"/>
      <c r="K137" s="263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46"/>
      <c r="AE137" s="246"/>
      <c r="AF137" s="246"/>
      <c r="AG137" s="246"/>
      <c r="AH137" s="246"/>
      <c r="AI137" s="246"/>
      <c r="AJ137" s="246"/>
    </row>
    <row r="138" spans="1:36" s="260" customFormat="1" ht="15.6" customHeight="1" x14ac:dyDescent="0.25">
      <c r="A138" s="259"/>
      <c r="B138" s="261"/>
      <c r="C138" s="261"/>
      <c r="D138" s="261"/>
      <c r="E138" s="26"/>
      <c r="F138" s="261"/>
      <c r="G138" s="261"/>
      <c r="H138" s="262"/>
      <c r="I138" s="261"/>
      <c r="J138" s="261"/>
      <c r="K138" s="263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46"/>
      <c r="AE138" s="246"/>
      <c r="AF138" s="246"/>
      <c r="AG138" s="246"/>
      <c r="AH138" s="246"/>
      <c r="AI138" s="246"/>
      <c r="AJ138" s="246"/>
    </row>
    <row r="139" spans="1:36" s="260" customFormat="1" ht="15.6" customHeight="1" x14ac:dyDescent="0.25">
      <c r="A139" s="259"/>
      <c r="B139" s="261"/>
      <c r="C139" s="261"/>
      <c r="D139" s="261"/>
      <c r="E139" s="26"/>
      <c r="F139" s="261"/>
      <c r="G139" s="261"/>
      <c r="H139" s="262"/>
      <c r="I139" s="261"/>
      <c r="J139" s="261"/>
      <c r="K139" s="263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46"/>
      <c r="AE139" s="246"/>
      <c r="AF139" s="246"/>
      <c r="AG139" s="246"/>
      <c r="AH139" s="246"/>
      <c r="AI139" s="246"/>
      <c r="AJ139" s="246"/>
    </row>
    <row r="140" spans="1:36" s="260" customFormat="1" ht="15.6" customHeight="1" x14ac:dyDescent="0.25">
      <c r="A140" s="259"/>
      <c r="B140" s="261"/>
      <c r="C140" s="261"/>
      <c r="D140" s="261"/>
      <c r="E140" s="26"/>
      <c r="F140" s="261"/>
      <c r="G140" s="261"/>
      <c r="H140" s="262"/>
      <c r="I140" s="261"/>
      <c r="J140" s="261"/>
      <c r="K140" s="263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46"/>
      <c r="AE140" s="246"/>
      <c r="AF140" s="246"/>
      <c r="AG140" s="246"/>
      <c r="AH140" s="246"/>
      <c r="AI140" s="246"/>
      <c r="AJ140" s="246"/>
    </row>
    <row r="141" spans="1:36" s="260" customFormat="1" ht="15.6" customHeight="1" x14ac:dyDescent="0.25">
      <c r="A141" s="259"/>
      <c r="B141" s="261"/>
      <c r="C141" s="261"/>
      <c r="D141" s="261"/>
      <c r="E141" s="26"/>
      <c r="F141" s="261"/>
      <c r="G141" s="261"/>
      <c r="H141" s="262"/>
      <c r="I141" s="261"/>
      <c r="J141" s="261"/>
      <c r="K141" s="263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46"/>
      <c r="AE141" s="246"/>
      <c r="AF141" s="246"/>
      <c r="AG141" s="246"/>
      <c r="AH141" s="246"/>
      <c r="AI141" s="246"/>
      <c r="AJ141" s="246"/>
    </row>
    <row r="142" spans="1:36" s="260" customFormat="1" ht="15.6" customHeight="1" x14ac:dyDescent="0.25">
      <c r="A142" s="259"/>
      <c r="B142" s="261"/>
      <c r="C142" s="261"/>
      <c r="D142" s="261"/>
      <c r="E142" s="26"/>
      <c r="F142" s="261"/>
      <c r="G142" s="261"/>
      <c r="H142" s="262"/>
      <c r="I142" s="261"/>
      <c r="J142" s="261"/>
      <c r="K142" s="263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46"/>
      <c r="AE142" s="246"/>
      <c r="AF142" s="246"/>
      <c r="AG142" s="246"/>
      <c r="AH142" s="246"/>
      <c r="AI142" s="246"/>
      <c r="AJ142" s="246"/>
    </row>
    <row r="143" spans="1:36" s="260" customFormat="1" ht="15.6" customHeight="1" x14ac:dyDescent="0.25">
      <c r="A143" s="259"/>
      <c r="B143" s="261"/>
      <c r="C143" s="261"/>
      <c r="D143" s="261"/>
      <c r="E143" s="26"/>
      <c r="F143" s="261"/>
      <c r="G143" s="261"/>
      <c r="H143" s="262"/>
      <c r="I143" s="261"/>
      <c r="J143" s="261"/>
      <c r="K143" s="263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46"/>
      <c r="AE143" s="246"/>
      <c r="AF143" s="246"/>
      <c r="AG143" s="246"/>
      <c r="AH143" s="246"/>
      <c r="AI143" s="246"/>
      <c r="AJ143" s="246"/>
    </row>
    <row r="144" spans="1:36" s="260" customFormat="1" ht="15.6" customHeight="1" x14ac:dyDescent="0.25">
      <c r="A144" s="259"/>
      <c r="B144" s="261"/>
      <c r="C144" s="261"/>
      <c r="D144" s="261"/>
      <c r="E144" s="26"/>
      <c r="F144" s="261"/>
      <c r="G144" s="261"/>
      <c r="H144" s="262"/>
      <c r="I144" s="261"/>
      <c r="J144" s="261"/>
      <c r="K144" s="263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46"/>
      <c r="AE144" s="246"/>
      <c r="AF144" s="246"/>
      <c r="AG144" s="246"/>
      <c r="AH144" s="246"/>
      <c r="AI144" s="246"/>
      <c r="AJ144" s="246"/>
    </row>
    <row r="145" spans="1:36" s="260" customFormat="1" ht="15.6" customHeight="1" x14ac:dyDescent="0.25">
      <c r="A145" s="259"/>
      <c r="B145" s="261"/>
      <c r="C145" s="261"/>
      <c r="D145" s="261"/>
      <c r="E145" s="26"/>
      <c r="F145" s="261"/>
      <c r="G145" s="261"/>
      <c r="H145" s="262"/>
      <c r="I145" s="261"/>
      <c r="J145" s="261"/>
      <c r="K145" s="263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46"/>
      <c r="AE145" s="246"/>
      <c r="AF145" s="246"/>
      <c r="AG145" s="246"/>
      <c r="AH145" s="246"/>
      <c r="AI145" s="246"/>
      <c r="AJ145" s="246"/>
    </row>
    <row r="146" spans="1:36" s="260" customFormat="1" ht="15.6" customHeight="1" x14ac:dyDescent="0.25">
      <c r="A146" s="259"/>
      <c r="B146" s="261"/>
      <c r="C146" s="261"/>
      <c r="D146" s="261"/>
      <c r="E146" s="26"/>
      <c r="F146" s="261"/>
      <c r="G146" s="261"/>
      <c r="H146" s="262"/>
      <c r="I146" s="261"/>
      <c r="J146" s="261"/>
      <c r="K146" s="263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46"/>
      <c r="AE146" s="246"/>
      <c r="AF146" s="246"/>
      <c r="AG146" s="246"/>
      <c r="AH146" s="246"/>
      <c r="AI146" s="246"/>
      <c r="AJ146" s="246"/>
    </row>
    <row r="147" spans="1:36" s="260" customFormat="1" ht="15.6" customHeight="1" x14ac:dyDescent="0.25">
      <c r="A147" s="259"/>
      <c r="B147" s="261"/>
      <c r="C147" s="261"/>
      <c r="D147" s="261"/>
      <c r="E147" s="26"/>
      <c r="F147" s="261"/>
      <c r="G147" s="261"/>
      <c r="H147" s="262"/>
      <c r="I147" s="261"/>
      <c r="J147" s="261"/>
      <c r="K147" s="263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46"/>
      <c r="AE147" s="246"/>
      <c r="AF147" s="246"/>
      <c r="AG147" s="246"/>
      <c r="AH147" s="246"/>
      <c r="AI147" s="246"/>
      <c r="AJ147" s="246"/>
    </row>
    <row r="148" spans="1:36" s="260" customFormat="1" ht="15.6" customHeight="1" x14ac:dyDescent="0.25">
      <c r="A148" s="259"/>
      <c r="B148" s="261"/>
      <c r="C148" s="261"/>
      <c r="D148" s="261"/>
      <c r="E148" s="26"/>
      <c r="F148" s="261"/>
      <c r="G148" s="261"/>
      <c r="H148" s="262"/>
      <c r="I148" s="261"/>
      <c r="J148" s="261"/>
      <c r="K148" s="263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46"/>
      <c r="AE148" s="246"/>
      <c r="AF148" s="246"/>
      <c r="AG148" s="246"/>
      <c r="AH148" s="246"/>
      <c r="AI148" s="246"/>
      <c r="AJ148" s="246"/>
    </row>
    <row r="149" spans="1:36" s="260" customFormat="1" ht="15.6" customHeight="1" x14ac:dyDescent="0.25">
      <c r="A149" s="259"/>
      <c r="B149" s="261"/>
      <c r="C149" s="261"/>
      <c r="D149" s="261"/>
      <c r="E149" s="26"/>
      <c r="F149" s="261"/>
      <c r="G149" s="261"/>
      <c r="H149" s="262"/>
      <c r="I149" s="261"/>
      <c r="J149" s="261"/>
      <c r="K149" s="263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46"/>
      <c r="AE149" s="246"/>
      <c r="AF149" s="246"/>
      <c r="AG149" s="246"/>
      <c r="AH149" s="246"/>
      <c r="AI149" s="246"/>
      <c r="AJ149" s="246"/>
    </row>
    <row r="150" spans="1:36" s="260" customFormat="1" ht="15.6" customHeight="1" x14ac:dyDescent="0.25">
      <c r="A150" s="259"/>
      <c r="B150" s="261"/>
      <c r="C150" s="261"/>
      <c r="D150" s="261"/>
      <c r="E150" s="26"/>
      <c r="F150" s="261"/>
      <c r="G150" s="261"/>
      <c r="H150" s="262"/>
      <c r="I150" s="261"/>
      <c r="J150" s="261"/>
      <c r="K150" s="263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46"/>
      <c r="AE150" s="246"/>
      <c r="AF150" s="246"/>
      <c r="AG150" s="246"/>
      <c r="AH150" s="246"/>
      <c r="AI150" s="246"/>
      <c r="AJ150" s="246"/>
    </row>
    <row r="151" spans="1:36" s="260" customFormat="1" ht="15.6" customHeight="1" x14ac:dyDescent="0.25">
      <c r="A151" s="259"/>
      <c r="B151" s="261"/>
      <c r="C151" s="261"/>
      <c r="D151" s="261"/>
      <c r="E151" s="26"/>
      <c r="F151" s="261"/>
      <c r="G151" s="261"/>
      <c r="H151" s="262"/>
      <c r="I151" s="261"/>
      <c r="J151" s="261"/>
      <c r="K151" s="263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46"/>
      <c r="AE151" s="246"/>
      <c r="AF151" s="246"/>
      <c r="AG151" s="246"/>
      <c r="AH151" s="246"/>
      <c r="AI151" s="246"/>
      <c r="AJ151" s="246"/>
    </row>
    <row r="152" spans="1:36" s="260" customFormat="1" ht="15.6" customHeight="1" x14ac:dyDescent="0.25">
      <c r="A152" s="259"/>
      <c r="B152" s="261"/>
      <c r="C152" s="261"/>
      <c r="D152" s="261"/>
      <c r="E152" s="26"/>
      <c r="F152" s="261"/>
      <c r="G152" s="261"/>
      <c r="H152" s="262"/>
      <c r="I152" s="261"/>
      <c r="J152" s="261"/>
      <c r="K152" s="263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46"/>
      <c r="AE152" s="246"/>
      <c r="AF152" s="246"/>
      <c r="AG152" s="246"/>
      <c r="AH152" s="246"/>
      <c r="AI152" s="246"/>
      <c r="AJ152" s="246"/>
    </row>
    <row r="153" spans="1:36" s="260" customFormat="1" ht="15.6" customHeight="1" x14ac:dyDescent="0.25">
      <c r="A153" s="259"/>
      <c r="B153" s="261"/>
      <c r="C153" s="261"/>
      <c r="D153" s="261"/>
      <c r="E153" s="26"/>
      <c r="F153" s="261"/>
      <c r="G153" s="261"/>
      <c r="H153" s="262"/>
      <c r="I153" s="261"/>
      <c r="J153" s="261"/>
      <c r="K153" s="263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46"/>
      <c r="AE153" s="246"/>
      <c r="AF153" s="246"/>
      <c r="AG153" s="246"/>
      <c r="AH153" s="246"/>
      <c r="AI153" s="246"/>
      <c r="AJ153" s="246"/>
    </row>
    <row r="154" spans="1:36" s="260" customFormat="1" ht="15.6" customHeight="1" x14ac:dyDescent="0.25">
      <c r="A154" s="259"/>
      <c r="B154" s="261"/>
      <c r="C154" s="261"/>
      <c r="D154" s="261"/>
      <c r="E154" s="26"/>
      <c r="F154" s="261"/>
      <c r="G154" s="261"/>
      <c r="H154" s="262"/>
      <c r="I154" s="261"/>
      <c r="J154" s="261"/>
      <c r="K154" s="263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46"/>
      <c r="AE154" s="246"/>
      <c r="AF154" s="246"/>
      <c r="AG154" s="246"/>
      <c r="AH154" s="246"/>
      <c r="AI154" s="246"/>
      <c r="AJ154" s="246"/>
    </row>
    <row r="155" spans="1:36" s="260" customFormat="1" ht="15.6" customHeight="1" x14ac:dyDescent="0.25">
      <c r="A155" s="259"/>
      <c r="B155" s="261"/>
      <c r="C155" s="261"/>
      <c r="D155" s="261"/>
      <c r="E155" s="26"/>
      <c r="F155" s="261"/>
      <c r="G155" s="261"/>
      <c r="H155" s="262"/>
      <c r="I155" s="261"/>
      <c r="J155" s="261"/>
      <c r="K155" s="263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46"/>
      <c r="AE155" s="246"/>
      <c r="AF155" s="246"/>
      <c r="AG155" s="246"/>
      <c r="AH155" s="246"/>
      <c r="AI155" s="246"/>
      <c r="AJ155" s="246"/>
    </row>
    <row r="156" spans="1:36" s="260" customFormat="1" ht="15.6" customHeight="1" x14ac:dyDescent="0.25">
      <c r="A156" s="259"/>
      <c r="B156" s="261"/>
      <c r="C156" s="261"/>
      <c r="D156" s="261"/>
      <c r="E156" s="26"/>
      <c r="F156" s="261"/>
      <c r="G156" s="261"/>
      <c r="H156" s="262"/>
      <c r="I156" s="261"/>
      <c r="J156" s="261"/>
      <c r="K156" s="263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46"/>
      <c r="AE156" s="246"/>
      <c r="AF156" s="246"/>
      <c r="AG156" s="246"/>
      <c r="AH156" s="246"/>
      <c r="AI156" s="246"/>
      <c r="AJ156" s="246"/>
    </row>
    <row r="157" spans="1:36" s="260" customFormat="1" ht="15.6" customHeight="1" x14ac:dyDescent="0.25">
      <c r="A157" s="259"/>
      <c r="B157" s="261"/>
      <c r="C157" s="261"/>
      <c r="D157" s="261"/>
      <c r="E157" s="26"/>
      <c r="F157" s="261"/>
      <c r="G157" s="261"/>
      <c r="H157" s="262"/>
      <c r="I157" s="261"/>
      <c r="J157" s="261"/>
      <c r="K157" s="263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46"/>
      <c r="AE157" s="246"/>
      <c r="AF157" s="246"/>
      <c r="AG157" s="246"/>
      <c r="AH157" s="246"/>
      <c r="AI157" s="246"/>
      <c r="AJ157" s="246"/>
    </row>
    <row r="158" spans="1:36" s="260" customFormat="1" ht="15.6" customHeight="1" x14ac:dyDescent="0.25">
      <c r="A158" s="259"/>
      <c r="B158" s="261"/>
      <c r="C158" s="261"/>
      <c r="D158" s="261"/>
      <c r="E158" s="26"/>
      <c r="F158" s="261"/>
      <c r="G158" s="261"/>
      <c r="H158" s="262"/>
      <c r="I158" s="261"/>
      <c r="J158" s="261"/>
      <c r="K158" s="263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46"/>
      <c r="AE158" s="246"/>
      <c r="AF158" s="246"/>
      <c r="AG158" s="246"/>
      <c r="AH158" s="246"/>
      <c r="AI158" s="246"/>
      <c r="AJ158" s="246"/>
    </row>
    <row r="159" spans="1:36" s="260" customFormat="1" ht="15.6" customHeight="1" x14ac:dyDescent="0.25">
      <c r="A159" s="259"/>
      <c r="B159" s="261"/>
      <c r="C159" s="261"/>
      <c r="D159" s="261"/>
      <c r="E159" s="26"/>
      <c r="F159" s="261"/>
      <c r="G159" s="261"/>
      <c r="H159" s="262"/>
      <c r="I159" s="261"/>
      <c r="J159" s="261"/>
      <c r="K159" s="263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46"/>
      <c r="AE159" s="246"/>
      <c r="AF159" s="246"/>
      <c r="AG159" s="246"/>
      <c r="AH159" s="246"/>
      <c r="AI159" s="246"/>
      <c r="AJ159" s="246"/>
    </row>
    <row r="160" spans="1:36" s="260" customFormat="1" ht="15.6" customHeight="1" x14ac:dyDescent="0.25">
      <c r="A160" s="259"/>
      <c r="B160" s="261"/>
      <c r="C160" s="261"/>
      <c r="D160" s="261"/>
      <c r="E160" s="26"/>
      <c r="F160" s="261"/>
      <c r="G160" s="261"/>
      <c r="H160" s="262"/>
      <c r="I160" s="261"/>
      <c r="J160" s="261"/>
      <c r="K160" s="263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46"/>
      <c r="AE160" s="246"/>
      <c r="AF160" s="246"/>
      <c r="AG160" s="246"/>
      <c r="AH160" s="246"/>
      <c r="AI160" s="246"/>
      <c r="AJ160" s="246"/>
    </row>
    <row r="161" spans="1:36" s="260" customFormat="1" ht="15.6" customHeight="1" x14ac:dyDescent="0.25">
      <c r="A161" s="259"/>
      <c r="B161" s="261"/>
      <c r="C161" s="261"/>
      <c r="D161" s="261"/>
      <c r="E161" s="26"/>
      <c r="F161" s="261"/>
      <c r="G161" s="261"/>
      <c r="H161" s="262"/>
      <c r="I161" s="261"/>
      <c r="J161" s="261"/>
      <c r="K161" s="263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46"/>
      <c r="AE161" s="246"/>
      <c r="AF161" s="246"/>
      <c r="AG161" s="246"/>
      <c r="AH161" s="246"/>
      <c r="AI161" s="246"/>
      <c r="AJ161" s="246"/>
    </row>
    <row r="162" spans="1:36" s="260" customFormat="1" ht="15.6" customHeight="1" x14ac:dyDescent="0.25">
      <c r="A162" s="259"/>
      <c r="B162" s="261"/>
      <c r="C162" s="261"/>
      <c r="D162" s="261"/>
      <c r="E162" s="26"/>
      <c r="F162" s="261"/>
      <c r="G162" s="261"/>
      <c r="H162" s="262"/>
      <c r="I162" s="261"/>
      <c r="J162" s="261"/>
      <c r="K162" s="263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  <c r="AA162" s="261"/>
      <c r="AB162" s="261"/>
      <c r="AC162" s="261"/>
      <c r="AD162" s="246"/>
      <c r="AE162" s="246"/>
      <c r="AF162" s="246"/>
      <c r="AG162" s="246"/>
      <c r="AH162" s="246"/>
      <c r="AI162" s="246"/>
      <c r="AJ162" s="246"/>
    </row>
    <row r="163" spans="1:36" s="260" customFormat="1" ht="15.6" customHeight="1" x14ac:dyDescent="0.25">
      <c r="A163" s="259"/>
      <c r="B163" s="261"/>
      <c r="C163" s="261"/>
      <c r="D163" s="261"/>
      <c r="E163" s="26"/>
      <c r="F163" s="261"/>
      <c r="G163" s="261"/>
      <c r="H163" s="262"/>
      <c r="I163" s="261"/>
      <c r="J163" s="261"/>
      <c r="K163" s="263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  <c r="AA163" s="261"/>
      <c r="AB163" s="261"/>
      <c r="AC163" s="261"/>
      <c r="AD163" s="246"/>
      <c r="AE163" s="246"/>
      <c r="AF163" s="246"/>
      <c r="AG163" s="246"/>
      <c r="AH163" s="246"/>
      <c r="AI163" s="246"/>
      <c r="AJ163" s="246"/>
    </row>
    <row r="164" spans="1:36" s="260" customFormat="1" ht="15.6" customHeight="1" x14ac:dyDescent="0.25">
      <c r="A164" s="259"/>
      <c r="B164" s="261"/>
      <c r="C164" s="261"/>
      <c r="D164" s="261"/>
      <c r="E164" s="26"/>
      <c r="F164" s="261"/>
      <c r="G164" s="261"/>
      <c r="H164" s="262"/>
      <c r="I164" s="261"/>
      <c r="J164" s="261"/>
      <c r="K164" s="263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261"/>
      <c r="AB164" s="261"/>
      <c r="AC164" s="261"/>
      <c r="AD164" s="246"/>
      <c r="AE164" s="246"/>
      <c r="AF164" s="246"/>
      <c r="AG164" s="246"/>
      <c r="AH164" s="246"/>
      <c r="AI164" s="246"/>
      <c r="AJ164" s="246"/>
    </row>
    <row r="165" spans="1:36" s="260" customFormat="1" ht="15.6" customHeight="1" x14ac:dyDescent="0.25">
      <c r="A165" s="259"/>
      <c r="B165" s="261"/>
      <c r="C165" s="261"/>
      <c r="D165" s="261"/>
      <c r="E165" s="26"/>
      <c r="F165" s="261"/>
      <c r="G165" s="261"/>
      <c r="H165" s="262"/>
      <c r="I165" s="261"/>
      <c r="J165" s="261"/>
      <c r="K165" s="263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46"/>
      <c r="AE165" s="246"/>
      <c r="AF165" s="246"/>
      <c r="AG165" s="246"/>
      <c r="AH165" s="246"/>
      <c r="AI165" s="246"/>
      <c r="AJ165" s="246"/>
    </row>
    <row r="166" spans="1:36" s="260" customFormat="1" ht="15.6" customHeight="1" x14ac:dyDescent="0.25">
      <c r="A166" s="259"/>
      <c r="B166" s="261"/>
      <c r="C166" s="261"/>
      <c r="D166" s="261"/>
      <c r="E166" s="26"/>
      <c r="F166" s="261"/>
      <c r="G166" s="261"/>
      <c r="H166" s="262"/>
      <c r="I166" s="261"/>
      <c r="J166" s="261"/>
      <c r="K166" s="263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46"/>
      <c r="AE166" s="246"/>
      <c r="AF166" s="246"/>
      <c r="AG166" s="246"/>
      <c r="AH166" s="246"/>
      <c r="AI166" s="246"/>
      <c r="AJ166" s="246"/>
    </row>
    <row r="167" spans="1:36" s="260" customFormat="1" ht="15.6" customHeight="1" x14ac:dyDescent="0.25">
      <c r="A167" s="259"/>
      <c r="B167" s="261"/>
      <c r="C167" s="261"/>
      <c r="D167" s="261"/>
      <c r="E167" s="26"/>
      <c r="F167" s="261"/>
      <c r="G167" s="261"/>
      <c r="H167" s="262"/>
      <c r="I167" s="261"/>
      <c r="J167" s="261"/>
      <c r="K167" s="263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  <c r="AA167" s="261"/>
      <c r="AB167" s="261"/>
      <c r="AC167" s="261"/>
      <c r="AD167" s="246"/>
      <c r="AE167" s="246"/>
      <c r="AF167" s="246"/>
      <c r="AG167" s="246"/>
      <c r="AH167" s="246"/>
      <c r="AI167" s="246"/>
      <c r="AJ167" s="246"/>
    </row>
    <row r="168" spans="1:36" s="260" customFormat="1" ht="15.6" customHeight="1" x14ac:dyDescent="0.25">
      <c r="A168" s="259"/>
      <c r="B168" s="261"/>
      <c r="C168" s="261"/>
      <c r="D168" s="261"/>
      <c r="E168" s="26"/>
      <c r="F168" s="261"/>
      <c r="G168" s="261"/>
      <c r="H168" s="262"/>
      <c r="I168" s="261"/>
      <c r="J168" s="261"/>
      <c r="K168" s="263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  <c r="Z168" s="261"/>
      <c r="AA168" s="261"/>
      <c r="AB168" s="261"/>
      <c r="AC168" s="261"/>
      <c r="AD168" s="246"/>
      <c r="AE168" s="246"/>
      <c r="AF168" s="246"/>
      <c r="AG168" s="246"/>
      <c r="AH168" s="246"/>
      <c r="AI168" s="246"/>
      <c r="AJ168" s="246"/>
    </row>
    <row r="169" spans="1:36" s="260" customFormat="1" ht="15.6" customHeight="1" x14ac:dyDescent="0.25">
      <c r="A169" s="259"/>
      <c r="B169" s="261"/>
      <c r="C169" s="261"/>
      <c r="D169" s="261"/>
      <c r="E169" s="26"/>
      <c r="F169" s="261"/>
      <c r="G169" s="261"/>
      <c r="H169" s="262"/>
      <c r="I169" s="261"/>
      <c r="J169" s="261"/>
      <c r="K169" s="263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61"/>
      <c r="AB169" s="261"/>
      <c r="AC169" s="261"/>
      <c r="AD169" s="246"/>
      <c r="AE169" s="246"/>
      <c r="AF169" s="246"/>
      <c r="AG169" s="246"/>
      <c r="AH169" s="246"/>
      <c r="AI169" s="246"/>
      <c r="AJ169" s="246"/>
    </row>
    <row r="170" spans="1:36" s="260" customFormat="1" ht="15.6" customHeight="1" x14ac:dyDescent="0.25">
      <c r="A170" s="259"/>
      <c r="B170" s="261"/>
      <c r="C170" s="261"/>
      <c r="D170" s="261"/>
      <c r="E170" s="26"/>
      <c r="F170" s="261"/>
      <c r="G170" s="261"/>
      <c r="H170" s="262"/>
      <c r="I170" s="261"/>
      <c r="J170" s="261"/>
      <c r="K170" s="263"/>
      <c r="L170" s="261"/>
      <c r="M170" s="261"/>
      <c r="N170" s="261"/>
      <c r="O170" s="261"/>
      <c r="P170" s="261"/>
      <c r="Q170" s="261"/>
      <c r="R170" s="261"/>
      <c r="S170" s="261"/>
      <c r="T170" s="261"/>
      <c r="U170" s="261"/>
      <c r="V170" s="261"/>
      <c r="W170" s="261"/>
      <c r="X170" s="261"/>
      <c r="Y170" s="261"/>
      <c r="Z170" s="261"/>
      <c r="AA170" s="261"/>
      <c r="AB170" s="261"/>
      <c r="AC170" s="261"/>
      <c r="AD170" s="246"/>
      <c r="AE170" s="246"/>
      <c r="AF170" s="246"/>
      <c r="AG170" s="246"/>
      <c r="AH170" s="246"/>
      <c r="AI170" s="246"/>
      <c r="AJ170" s="246"/>
    </row>
    <row r="171" spans="1:36" s="260" customFormat="1" ht="15.6" customHeight="1" x14ac:dyDescent="0.25">
      <c r="A171" s="259"/>
      <c r="B171" s="261"/>
      <c r="C171" s="261"/>
      <c r="D171" s="261"/>
      <c r="E171" s="26"/>
      <c r="F171" s="261"/>
      <c r="G171" s="261"/>
      <c r="H171" s="262"/>
      <c r="I171" s="261"/>
      <c r="J171" s="261"/>
      <c r="K171" s="263"/>
      <c r="L171" s="261"/>
      <c r="M171" s="261"/>
      <c r="N171" s="261"/>
      <c r="O171" s="261"/>
      <c r="P171" s="261"/>
      <c r="Q171" s="261"/>
      <c r="R171" s="261"/>
      <c r="S171" s="261"/>
      <c r="T171" s="261"/>
      <c r="U171" s="261"/>
      <c r="V171" s="261"/>
      <c r="W171" s="261"/>
      <c r="X171" s="261"/>
      <c r="Y171" s="261"/>
      <c r="Z171" s="261"/>
      <c r="AA171" s="261"/>
      <c r="AB171" s="261"/>
      <c r="AC171" s="261"/>
      <c r="AD171" s="246"/>
      <c r="AE171" s="246"/>
      <c r="AF171" s="246"/>
      <c r="AG171" s="246"/>
      <c r="AH171" s="246"/>
      <c r="AI171" s="246"/>
      <c r="AJ171" s="246"/>
    </row>
    <row r="172" spans="1:36" s="260" customFormat="1" ht="15.6" customHeight="1" x14ac:dyDescent="0.25">
      <c r="A172" s="259"/>
      <c r="B172" s="261"/>
      <c r="C172" s="261"/>
      <c r="D172" s="261"/>
      <c r="E172" s="26"/>
      <c r="F172" s="261"/>
      <c r="G172" s="261"/>
      <c r="H172" s="262"/>
      <c r="I172" s="261"/>
      <c r="J172" s="261"/>
      <c r="K172" s="263"/>
      <c r="L172" s="261"/>
      <c r="M172" s="261"/>
      <c r="N172" s="261"/>
      <c r="O172" s="261"/>
      <c r="P172" s="261"/>
      <c r="Q172" s="261"/>
      <c r="R172" s="261"/>
      <c r="S172" s="261"/>
      <c r="T172" s="261"/>
      <c r="U172" s="261"/>
      <c r="V172" s="261"/>
      <c r="W172" s="261"/>
      <c r="X172" s="261"/>
      <c r="Y172" s="261"/>
      <c r="Z172" s="261"/>
      <c r="AA172" s="261"/>
      <c r="AB172" s="261"/>
      <c r="AC172" s="261"/>
      <c r="AD172" s="246"/>
      <c r="AE172" s="246"/>
      <c r="AF172" s="246"/>
      <c r="AG172" s="246"/>
      <c r="AH172" s="246"/>
      <c r="AI172" s="246"/>
      <c r="AJ172" s="246"/>
    </row>
    <row r="173" spans="1:36" s="260" customFormat="1" ht="15.6" customHeight="1" x14ac:dyDescent="0.25">
      <c r="A173" s="259"/>
      <c r="B173" s="261"/>
      <c r="C173" s="261"/>
      <c r="D173" s="261"/>
      <c r="E173" s="26"/>
      <c r="F173" s="261"/>
      <c r="G173" s="261"/>
      <c r="H173" s="262"/>
      <c r="I173" s="261"/>
      <c r="J173" s="261"/>
      <c r="K173" s="263"/>
      <c r="L173" s="261"/>
      <c r="M173" s="261"/>
      <c r="N173" s="261"/>
      <c r="O173" s="261"/>
      <c r="P173" s="261"/>
      <c r="Q173" s="261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46"/>
      <c r="AE173" s="246"/>
      <c r="AF173" s="246"/>
      <c r="AG173" s="246"/>
      <c r="AH173" s="246"/>
      <c r="AI173" s="246"/>
      <c r="AJ173" s="246"/>
    </row>
    <row r="174" spans="1:36" s="260" customFormat="1" ht="15.6" customHeight="1" x14ac:dyDescent="0.25">
      <c r="A174" s="259"/>
      <c r="B174" s="261"/>
      <c r="C174" s="261"/>
      <c r="D174" s="261"/>
      <c r="E174" s="26"/>
      <c r="F174" s="261"/>
      <c r="G174" s="261"/>
      <c r="H174" s="262"/>
      <c r="I174" s="261"/>
      <c r="J174" s="261"/>
      <c r="K174" s="263"/>
      <c r="L174" s="261"/>
      <c r="M174" s="261"/>
      <c r="N174" s="261"/>
      <c r="O174" s="261"/>
      <c r="P174" s="261"/>
      <c r="Q174" s="261"/>
      <c r="R174" s="261"/>
      <c r="S174" s="261"/>
      <c r="T174" s="261"/>
      <c r="U174" s="261"/>
      <c r="V174" s="261"/>
      <c r="W174" s="261"/>
      <c r="X174" s="261"/>
      <c r="Y174" s="261"/>
      <c r="Z174" s="261"/>
      <c r="AA174" s="261"/>
      <c r="AB174" s="261"/>
      <c r="AC174" s="261"/>
      <c r="AD174" s="246"/>
      <c r="AE174" s="246"/>
      <c r="AF174" s="246"/>
      <c r="AG174" s="246"/>
      <c r="AH174" s="246"/>
      <c r="AI174" s="246"/>
      <c r="AJ174" s="246"/>
    </row>
    <row r="175" spans="1:36" s="260" customFormat="1" ht="15.6" customHeight="1" x14ac:dyDescent="0.25">
      <c r="A175" s="259"/>
      <c r="B175" s="261"/>
      <c r="C175" s="261"/>
      <c r="D175" s="261"/>
      <c r="E175" s="26"/>
      <c r="F175" s="261"/>
      <c r="G175" s="261"/>
      <c r="H175" s="262"/>
      <c r="I175" s="261"/>
      <c r="J175" s="261"/>
      <c r="K175" s="263"/>
      <c r="L175" s="261"/>
      <c r="M175" s="261"/>
      <c r="N175" s="261"/>
      <c r="O175" s="261"/>
      <c r="P175" s="261"/>
      <c r="Q175" s="261"/>
      <c r="R175" s="261"/>
      <c r="S175" s="261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46"/>
      <c r="AE175" s="246"/>
      <c r="AF175" s="246"/>
      <c r="AG175" s="246"/>
      <c r="AH175" s="246"/>
      <c r="AI175" s="246"/>
      <c r="AJ175" s="246"/>
    </row>
    <row r="176" spans="1:36" s="260" customFormat="1" ht="15.6" customHeight="1" x14ac:dyDescent="0.25">
      <c r="A176" s="259"/>
      <c r="B176" s="261"/>
      <c r="C176" s="261"/>
      <c r="D176" s="261"/>
      <c r="E176" s="26"/>
      <c r="F176" s="261"/>
      <c r="G176" s="261"/>
      <c r="H176" s="262"/>
      <c r="I176" s="261"/>
      <c r="J176" s="261"/>
      <c r="K176" s="263"/>
      <c r="L176" s="261"/>
      <c r="M176" s="261"/>
      <c r="N176" s="261"/>
      <c r="O176" s="261"/>
      <c r="P176" s="261"/>
      <c r="Q176" s="261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46"/>
      <c r="AE176" s="246"/>
      <c r="AF176" s="246"/>
      <c r="AG176" s="246"/>
      <c r="AH176" s="246"/>
      <c r="AI176" s="246"/>
      <c r="AJ176" s="246"/>
    </row>
    <row r="177" spans="1:36" s="260" customFormat="1" ht="15.6" customHeight="1" x14ac:dyDescent="0.25">
      <c r="A177" s="259"/>
      <c r="B177" s="261"/>
      <c r="C177" s="261"/>
      <c r="D177" s="261"/>
      <c r="E177" s="26"/>
      <c r="F177" s="261"/>
      <c r="G177" s="261"/>
      <c r="H177" s="262"/>
      <c r="I177" s="261"/>
      <c r="J177" s="261"/>
      <c r="K177" s="263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46"/>
      <c r="AE177" s="246"/>
      <c r="AF177" s="246"/>
      <c r="AG177" s="246"/>
      <c r="AH177" s="246"/>
      <c r="AI177" s="246"/>
      <c r="AJ177" s="246"/>
    </row>
    <row r="178" spans="1:36" s="260" customFormat="1" ht="15.6" customHeight="1" x14ac:dyDescent="0.25">
      <c r="A178" s="259"/>
      <c r="B178" s="261"/>
      <c r="C178" s="261"/>
      <c r="D178" s="261"/>
      <c r="E178" s="26"/>
      <c r="F178" s="261"/>
      <c r="G178" s="261"/>
      <c r="H178" s="262"/>
      <c r="I178" s="261"/>
      <c r="J178" s="261"/>
      <c r="K178" s="263"/>
      <c r="L178" s="261"/>
      <c r="M178" s="261"/>
      <c r="N178" s="261"/>
      <c r="O178" s="261"/>
      <c r="P178" s="261"/>
      <c r="Q178" s="261"/>
      <c r="R178" s="261"/>
      <c r="S178" s="261"/>
      <c r="T178" s="261"/>
      <c r="U178" s="261"/>
      <c r="V178" s="261"/>
      <c r="W178" s="261"/>
      <c r="X178" s="261"/>
      <c r="Y178" s="261"/>
      <c r="Z178" s="261"/>
      <c r="AA178" s="261"/>
      <c r="AB178" s="261"/>
      <c r="AC178" s="261"/>
      <c r="AD178" s="246"/>
      <c r="AE178" s="246"/>
      <c r="AF178" s="246"/>
      <c r="AG178" s="246"/>
      <c r="AH178" s="246"/>
      <c r="AI178" s="246"/>
      <c r="AJ178" s="246"/>
    </row>
    <row r="179" spans="1:36" ht="15.6" customHeight="1" x14ac:dyDescent="0.25">
      <c r="AD179" s="246"/>
      <c r="AE179" s="246"/>
      <c r="AF179" s="246"/>
      <c r="AG179" s="246"/>
      <c r="AH179" s="246"/>
      <c r="AI179" s="246"/>
      <c r="AJ179" s="2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2022-11-21T10:08:26Z</dcterms:modified>
</cp:coreProperties>
</file>